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Users/nicolasescandon/Library/CloudStorage/OneDrive-Personal/TESIS/DATA/"/>
    </mc:Choice>
  </mc:AlternateContent>
  <xr:revisionPtr revIDLastSave="0" documentId="13_ncr:1_{51DA9638-4621-104C-975C-9BF3905877E7}" xr6:coauthVersionLast="47" xr6:coauthVersionMax="47" xr10:uidLastSave="{00000000-0000-0000-0000-000000000000}"/>
  <bookViews>
    <workbookView xWindow="2940" yWindow="500" windowWidth="22660" windowHeight="14120" activeTab="4" xr2:uid="{00000000-000D-0000-FFFF-FFFF00000000}"/>
  </bookViews>
  <sheets>
    <sheet name="HISTORICAL IMPORTS" sheetId="5" r:id="rId1"/>
    <sheet name="HISTORICAL OIL IMPORTS" sheetId="4" r:id="rId2"/>
    <sheet name="HISTORICAL EXPORTS" sheetId="1" r:id="rId3"/>
    <sheet name="HISTORICAL OIL EXPORTS" sheetId="3" r:id="rId4"/>
    <sheet name="Export Destination" sheetId="2" r:id="rId5"/>
  </sheets>
  <definedNames>
    <definedName name="_xlnm._FilterDatabase" localSheetId="2" hidden="1">'HISTORICAL EXPORTS'!$A$14:$S$459</definedName>
    <definedName name="_IMP01" localSheetId="2">#REF!</definedName>
    <definedName name="_IMP01">#REF!</definedName>
    <definedName name="gen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14" i="3"/>
  <c r="I460" i="1"/>
  <c r="AY24" i="5"/>
  <c r="AY23" i="5"/>
  <c r="AY22" i="5"/>
  <c r="AY21" i="5"/>
  <c r="AY20" i="5"/>
  <c r="AY19" i="5"/>
  <c r="AY18" i="5"/>
  <c r="AY17" i="5"/>
  <c r="AY16" i="5"/>
  <c r="AY15" i="5"/>
  <c r="AY14" i="5"/>
  <c r="AY13" i="5"/>
  <c r="AY12" i="5"/>
  <c r="AY11" i="5"/>
  <c r="N479" i="1" l="1"/>
  <c r="N478" i="1"/>
  <c r="N477" i="1"/>
  <c r="N476" i="1"/>
  <c r="N475" i="1"/>
  <c r="N474" i="1"/>
  <c r="N473" i="1"/>
  <c r="N472" i="1"/>
  <c r="N471" i="1"/>
  <c r="E460" i="1"/>
  <c r="S447" i="1"/>
  <c r="R447" i="1"/>
  <c r="P447" i="1"/>
  <c r="N447" i="1"/>
  <c r="M447" i="1"/>
  <c r="L447" i="1"/>
  <c r="K447" i="1"/>
  <c r="J447" i="1"/>
  <c r="I447" i="1"/>
  <c r="H447" i="1"/>
  <c r="G447" i="1"/>
  <c r="F447" i="1"/>
  <c r="E447" i="1"/>
  <c r="D447" i="1"/>
  <c r="C447" i="1"/>
  <c r="O445" i="1"/>
  <c r="Q445" i="1" s="1"/>
  <c r="O444" i="1"/>
  <c r="Q444" i="1" s="1"/>
  <c r="O443" i="1"/>
  <c r="Q443" i="1" s="1"/>
  <c r="O442" i="1"/>
  <c r="Q442" i="1" s="1"/>
  <c r="O441" i="1"/>
  <c r="Q441" i="1" s="1"/>
  <c r="O440" i="1"/>
  <c r="Q440" i="1" s="1"/>
  <c r="O439" i="1"/>
  <c r="Q439" i="1" s="1"/>
  <c r="O438" i="1"/>
  <c r="Q438" i="1" s="1"/>
  <c r="O437" i="1"/>
  <c r="Q437" i="1" s="1"/>
  <c r="O436" i="1"/>
  <c r="Q436" i="1" s="1"/>
  <c r="O435" i="1"/>
  <c r="Q435" i="1" s="1"/>
  <c r="O434" i="1"/>
  <c r="S433" i="1"/>
  <c r="R433" i="1"/>
  <c r="P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O431" i="1"/>
  <c r="Q431" i="1" s="1"/>
  <c r="O430" i="1"/>
  <c r="Q430" i="1" s="1"/>
  <c r="Q429" i="1"/>
  <c r="O429" i="1"/>
  <c r="O428" i="1"/>
  <c r="Q428" i="1" s="1"/>
  <c r="O427" i="1"/>
  <c r="Q427" i="1" s="1"/>
  <c r="Q426" i="1"/>
  <c r="O426" i="1"/>
  <c r="O425" i="1"/>
  <c r="Q425" i="1" s="1"/>
  <c r="O424" i="1"/>
  <c r="Q424" i="1" s="1"/>
  <c r="O423" i="1"/>
  <c r="Q423" i="1" s="1"/>
  <c r="O422" i="1"/>
  <c r="Q422" i="1" s="1"/>
  <c r="O421" i="1"/>
  <c r="Q421" i="1" s="1"/>
  <c r="O420" i="1"/>
  <c r="S419" i="1"/>
  <c r="R419" i="1"/>
  <c r="P419" i="1"/>
  <c r="N419" i="1"/>
  <c r="M419" i="1"/>
  <c r="L419" i="1"/>
  <c r="K419" i="1"/>
  <c r="J419" i="1"/>
  <c r="I419" i="1"/>
  <c r="H419" i="1"/>
  <c r="G419" i="1"/>
  <c r="F419" i="1"/>
  <c r="E419" i="1"/>
  <c r="D419" i="1"/>
  <c r="C419" i="1"/>
  <c r="O417" i="1"/>
  <c r="Q417" i="1" s="1"/>
  <c r="O416" i="1"/>
  <c r="Q416" i="1" s="1"/>
  <c r="O415" i="1"/>
  <c r="Q415" i="1" s="1"/>
  <c r="O414" i="1"/>
  <c r="Q414" i="1" s="1"/>
  <c r="O413" i="1"/>
  <c r="Q413" i="1" s="1"/>
  <c r="O412" i="1"/>
  <c r="Q412" i="1" s="1"/>
  <c r="O411" i="1"/>
  <c r="Q411" i="1" s="1"/>
  <c r="O410" i="1"/>
  <c r="Q410" i="1" s="1"/>
  <c r="O409" i="1"/>
  <c r="Q409" i="1" s="1"/>
  <c r="O408" i="1"/>
  <c r="Q408" i="1" s="1"/>
  <c r="O407" i="1"/>
  <c r="Q407" i="1" s="1"/>
  <c r="O406" i="1"/>
  <c r="Q406" i="1" s="1"/>
  <c r="O433" i="1" l="1"/>
  <c r="O419" i="1"/>
  <c r="Q420" i="1"/>
  <c r="Q433" i="1" s="1"/>
  <c r="O447" i="1"/>
  <c r="Q419" i="1"/>
  <c r="Q434" i="1"/>
  <c r="Q447" i="1" s="1"/>
</calcChain>
</file>

<file path=xl/sharedStrings.xml><?xml version="1.0" encoding="utf-8"?>
<sst xmlns="http://schemas.openxmlformats.org/spreadsheetml/2006/main" count="141" uniqueCount="103">
  <si>
    <t>Exportaciones</t>
  </si>
  <si>
    <t>MES</t>
  </si>
  <si>
    <t>Exportaciones tradicionales</t>
  </si>
  <si>
    <t>Exportaciones no tradicionales</t>
  </si>
  <si>
    <t>Total exportaciones</t>
  </si>
  <si>
    <r>
      <t>Café</t>
    </r>
    <r>
      <rPr>
        <b/>
        <vertAlign val="superscript"/>
        <sz val="9"/>
        <rFont val="Arial"/>
        <family val="2"/>
      </rPr>
      <t>1</t>
    </r>
  </si>
  <si>
    <t>Carbón</t>
  </si>
  <si>
    <t>Petróleo y sus derivados</t>
  </si>
  <si>
    <t>Ferroníquel</t>
  </si>
  <si>
    <t xml:space="preserve">Total Exportaciones Tradicionales </t>
  </si>
  <si>
    <t>Miles de Dólares FOB</t>
  </si>
  <si>
    <t>Toneladas Métricas</t>
  </si>
  <si>
    <t>Totales 92</t>
  </si>
  <si>
    <t>Totales  93</t>
  </si>
  <si>
    <t>Totales 94</t>
  </si>
  <si>
    <t>Totales 95</t>
  </si>
  <si>
    <t>Totales 96</t>
  </si>
  <si>
    <t>Totales 97</t>
  </si>
  <si>
    <t>Totales 98</t>
  </si>
  <si>
    <t>Totales 99</t>
  </si>
  <si>
    <t>Totales 00</t>
  </si>
  <si>
    <t>Totales 01</t>
  </si>
  <si>
    <t>Totales 02</t>
  </si>
  <si>
    <t>Totales 03</t>
  </si>
  <si>
    <t>Totales 04</t>
  </si>
  <si>
    <t>Totales 05</t>
  </si>
  <si>
    <t>Totales 06</t>
  </si>
  <si>
    <t>Totales 07</t>
  </si>
  <si>
    <t>Totales 08</t>
  </si>
  <si>
    <t>Totales 09</t>
  </si>
  <si>
    <t>Totales 10</t>
  </si>
  <si>
    <t>Totales 11</t>
  </si>
  <si>
    <t>Totales 12</t>
  </si>
  <si>
    <t>Totales 13</t>
  </si>
  <si>
    <t>Totales 14</t>
  </si>
  <si>
    <t>Totales 15</t>
  </si>
  <si>
    <t>Totales 16</t>
  </si>
  <si>
    <t>Totales 17</t>
  </si>
  <si>
    <t>Totales 18</t>
  </si>
  <si>
    <t>Totales 19</t>
  </si>
  <si>
    <t>Totales 20</t>
  </si>
  <si>
    <t>Totales 21</t>
  </si>
  <si>
    <t>Totales 22</t>
  </si>
  <si>
    <t>Totales 23</t>
  </si>
  <si>
    <r>
      <rPr>
        <b/>
        <sz val="8"/>
        <rFont val="Arial"/>
        <family val="2"/>
      </rPr>
      <t>Fuente:</t>
    </r>
    <r>
      <rPr>
        <sz val="8"/>
        <rFont val="Arial"/>
        <family val="2"/>
      </rPr>
      <t xml:space="preserve"> DIAN - DANE (EXPO)</t>
    </r>
  </si>
  <si>
    <r>
      <rPr>
        <vertAlign val="superscript"/>
        <sz val="8"/>
        <rFont val="Arial"/>
        <family val="2"/>
      </rPr>
      <t>p</t>
    </r>
    <r>
      <rPr>
        <sz val="8"/>
        <rFont val="Arial"/>
        <family val="2"/>
      </rPr>
      <t xml:space="preserve"> Cifras preliminares.</t>
    </r>
  </si>
  <si>
    <t>1 Se incluyen las subpartidas 901111000, 901119000 y 901110000</t>
  </si>
  <si>
    <t>Colombia, exportaciones de café, carbón, petróleo y sus derivados,  ferroníquel y no tradicionales,  según valores y toneladas métricas 
1992 - 2023p (Junio)</t>
  </si>
  <si>
    <t>Actualizado el 03 de agosto de 2023</t>
  </si>
  <si>
    <t>Country</t>
  </si>
  <si>
    <t>Trade Value</t>
  </si>
  <si>
    <t>%</t>
  </si>
  <si>
    <t>United States</t>
  </si>
  <si>
    <t>China</t>
  </si>
  <si>
    <t>India</t>
  </si>
  <si>
    <t>Panama</t>
  </si>
  <si>
    <t>Santa Lucia</t>
  </si>
  <si>
    <t>Germany</t>
  </si>
  <si>
    <t>Canada</t>
  </si>
  <si>
    <t>Brunei</t>
  </si>
  <si>
    <t>Spain</t>
  </si>
  <si>
    <t>Jamaica</t>
  </si>
  <si>
    <t>Côte d'Ivoire</t>
  </si>
  <si>
    <t>Ecuador</t>
  </si>
  <si>
    <t>Cuba</t>
  </si>
  <si>
    <t>Corea del Sur</t>
  </si>
  <si>
    <t>Las Bahamas</t>
  </si>
  <si>
    <t>Perú</t>
  </si>
  <si>
    <t>Japón</t>
  </si>
  <si>
    <t>Países Bajos</t>
  </si>
  <si>
    <t>Bélgica</t>
  </si>
  <si>
    <t>TOTAL</t>
  </si>
  <si>
    <t>OEC DATA</t>
  </si>
  <si>
    <t>Importaciones</t>
  </si>
  <si>
    <r>
      <t>Colombia, importaciones según clasificación CUODE 
1999 - 2023p (Junio)</t>
    </r>
    <r>
      <rPr>
        <b/>
        <vertAlign val="superscript"/>
        <sz val="9"/>
        <rFont val="Segoe UI"/>
        <family val="2"/>
      </rPr>
      <t>p</t>
    </r>
  </si>
  <si>
    <t xml:space="preserve"> Millones de dólares CIF</t>
  </si>
  <si>
    <t>Sector</t>
  </si>
  <si>
    <t>Part (%)</t>
  </si>
  <si>
    <t>Part(%)</t>
  </si>
  <si>
    <t>2023*</t>
  </si>
  <si>
    <t>Total importaciones</t>
  </si>
  <si>
    <t xml:space="preserve"> Combustibles, lubricantes y conexos</t>
  </si>
  <si>
    <r>
      <t>p</t>
    </r>
    <r>
      <rPr>
        <sz val="8"/>
        <rFont val="Segoe UI"/>
        <family val="2"/>
      </rPr>
      <t xml:space="preserve"> Cifras provisionales</t>
    </r>
  </si>
  <si>
    <r>
      <rPr>
        <b/>
        <sz val="8"/>
        <rFont val="Segoe UI"/>
        <family val="2"/>
      </rPr>
      <t>Fuente :</t>
    </r>
    <r>
      <rPr>
        <sz val="8"/>
        <rFont val="Segoe UI"/>
        <family val="2"/>
      </rPr>
      <t xml:space="preserve"> DIAN - DANE (IMPO)</t>
    </r>
  </si>
  <si>
    <t>* Corresponde hasta el mes de junio</t>
  </si>
  <si>
    <t>Actualizado el 15 de agosto de 2023</t>
  </si>
  <si>
    <t>Bienes de Consumo</t>
  </si>
  <si>
    <t xml:space="preserve"> Consumo no duradero</t>
  </si>
  <si>
    <t xml:space="preserve"> Consumo duradero</t>
  </si>
  <si>
    <t>Materias  primas y productos intermedios</t>
  </si>
  <si>
    <t xml:space="preserve"> Mat. Prim. y Prod. Int. para agricultura</t>
  </si>
  <si>
    <t xml:space="preserve"> Mat Prim. y Prod. Int. para Industria</t>
  </si>
  <si>
    <t>Bienes de Capital y Materiales de Construcción</t>
  </si>
  <si>
    <t xml:space="preserve"> Materiales de construcción</t>
  </si>
  <si>
    <t xml:space="preserve"> Bienes de capital para la agricultura</t>
  </si>
  <si>
    <t xml:space="preserve"> Bienes de capital para la industria</t>
  </si>
  <si>
    <t xml:space="preserve"> Equipo de transporte</t>
  </si>
  <si>
    <t>No clasificados</t>
  </si>
  <si>
    <t>DANE DATA</t>
  </si>
  <si>
    <t>PART(%)</t>
  </si>
  <si>
    <t>Historical oil imports in colombia (Million dollars)</t>
  </si>
  <si>
    <t>Millon de Dolares FOB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</si>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</sst>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_);_(* \(#,##0\);_(* &quot;-&quot;??_);_(@_)"/>
    <numFmt numFmtId="165" formatCode="_(* #,##0.00_);_(* \(#,##0.00\);_(* &quot;-&quot;??_);_(@_)"/>
    <numFmt numFmtId="166" formatCode="_ * #,##0_ ;_ * \-#,##0_ ;_ * &quot;-&quot;??_ ;_ @_ "/>
    <numFmt numFmtId="167" formatCode="_(* #,##0.0_);_(* \(#,##0.0\);_(* &quot;-&quot;??_);_(@_)"/>
    <numFmt numFmtId="168" formatCode="_-* #,##0_-;\-* #,##0_-;_-* &quot;-&quot;??_-;_-@_-"/>
    <numFmt numFmtId="169" formatCode="_ * #,##0.0_ ;_ * \-#,##0.0_ ;_ * &quot;-&quot;??_ ;_ @_ "/>
    <numFmt numFmtId="170" formatCode="&quot;$&quot;#,##0"/>
    <numFmt numFmtId="171" formatCode="0.0%"/>
    <numFmt numFmtId="172" formatCode="0.0"/>
    <numFmt numFmtId="173" formatCode="_-* #,##0.0\ _€_-;\-* #,##0.0\ _€_-;_-* &quot;-&quot;?\ _€_-;_-@_-"/>
    <numFmt numFmtId="174" formatCode="#,##0.0"/>
    <numFmt numFmtId="175" formatCode="#,##0.000000"/>
    <numFmt numFmtId="176" formatCode="#,##0.000"/>
    <numFmt numFmtId="177" formatCode="#,##0.00000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6"/>
      <color theme="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Segoe UI"/>
      <family val="2"/>
    </font>
    <font>
      <sz val="16"/>
      <name val="Arial"/>
      <family val="2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Segoe UI"/>
      <family val="2"/>
    </font>
    <font>
      <b/>
      <sz val="11"/>
      <color theme="0"/>
      <name val="Segoe UI"/>
      <family val="2"/>
    </font>
    <font>
      <b/>
      <sz val="12"/>
      <color theme="0"/>
      <name val="Segoe UI"/>
      <family val="2"/>
    </font>
    <font>
      <b/>
      <sz val="16"/>
      <color theme="0"/>
      <name val="Segoe UI"/>
      <family val="2"/>
    </font>
    <font>
      <b/>
      <sz val="9"/>
      <name val="Segoe UI"/>
      <family val="2"/>
    </font>
    <font>
      <b/>
      <vertAlign val="superscript"/>
      <sz val="9"/>
      <name val="Segoe UI"/>
      <family val="2"/>
    </font>
    <font>
      <b/>
      <sz val="10"/>
      <name val="Segoe UI"/>
      <family val="2"/>
    </font>
    <font>
      <b/>
      <sz val="11"/>
      <name val="Segoe UI"/>
      <family val="2"/>
    </font>
    <font>
      <sz val="12"/>
      <name val="Arial"/>
      <family val="2"/>
    </font>
    <font>
      <vertAlign val="superscript"/>
      <sz val="8"/>
      <name val="Segoe UI"/>
      <family val="2"/>
    </font>
    <font>
      <b/>
      <sz val="8"/>
      <name val="Segoe UI"/>
      <family val="2"/>
    </font>
    <font>
      <sz val="10"/>
      <color indexed="10"/>
      <name val="Segoe UI"/>
      <family val="2"/>
    </font>
    <font>
      <sz val="7"/>
      <color indexed="10"/>
      <name val="Segoe UI"/>
      <family val="2"/>
    </font>
    <font>
      <sz val="7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F81BD"/>
        <bgColor rgb="FF4F81BD"/>
      </patternFill>
    </fill>
    <fill>
      <patternFill patternType="solid">
        <fgColor rgb="FFB8CCE4"/>
        <bgColor rgb="FFB8CCE4"/>
      </patternFill>
    </fill>
    <fill>
      <patternFill patternType="solid">
        <fgColor rgb="FFDCE6F1"/>
        <bgColor rgb="FFDCE6F1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9"/>
      </right>
      <top style="thin">
        <color indexed="64"/>
      </top>
      <bottom style="thin">
        <color indexed="64"/>
      </bottom>
      <diagonal/>
    </border>
    <border>
      <left style="double">
        <color indexed="9"/>
      </left>
      <right style="double">
        <color indexed="9"/>
      </right>
      <top style="thin">
        <color indexed="64"/>
      </top>
      <bottom style="thin">
        <color indexed="64"/>
      </bottom>
      <diagonal/>
    </border>
    <border>
      <left style="double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9"/>
      </left>
      <right/>
      <top style="thin">
        <color indexed="64"/>
      </top>
      <bottom style="thin">
        <color indexed="64"/>
      </bottom>
      <diagonal/>
    </border>
    <border>
      <left style="double">
        <color indexed="9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9"/>
      </bottom>
      <diagonal/>
    </border>
    <border>
      <left/>
      <right/>
      <top style="thin">
        <color indexed="64"/>
      </top>
      <bottom style="double">
        <color indexed="9"/>
      </bottom>
      <diagonal/>
    </border>
    <border>
      <left style="thin">
        <color indexed="64"/>
      </left>
      <right/>
      <top style="double">
        <color indexed="9"/>
      </top>
      <bottom style="double">
        <color indexed="9"/>
      </bottom>
      <diagonal/>
    </border>
    <border>
      <left/>
      <right/>
      <top style="double">
        <color indexed="9"/>
      </top>
      <bottom style="double">
        <color indexed="9"/>
      </bottom>
      <diagonal/>
    </border>
    <border>
      <left style="thin">
        <color indexed="64"/>
      </left>
      <right/>
      <top style="double">
        <color indexed="9"/>
      </top>
      <bottom style="thin">
        <color indexed="64"/>
      </bottom>
      <diagonal/>
    </border>
    <border>
      <left/>
      <right/>
      <top style="double">
        <color indexed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25" fillId="0" borderId="0"/>
  </cellStyleXfs>
  <cellXfs count="239">
    <xf numFmtId="0" fontId="0" fillId="0" borderId="0" xfId="0"/>
    <xf numFmtId="0" fontId="2" fillId="2" borderId="0" xfId="2" applyFill="1"/>
    <xf numFmtId="0" fontId="2" fillId="2" borderId="1" xfId="2" applyFill="1" applyBorder="1"/>
    <xf numFmtId="164" fontId="3" fillId="2" borderId="0" xfId="0" applyNumberFormat="1" applyFont="1" applyFill="1"/>
    <xf numFmtId="1" fontId="4" fillId="3" borderId="0" xfId="0" applyNumberFormat="1" applyFont="1" applyFill="1" applyAlignment="1">
      <alignment vertical="center"/>
    </xf>
    <xf numFmtId="0" fontId="2" fillId="2" borderId="4" xfId="2" applyFill="1" applyBorder="1"/>
    <xf numFmtId="0" fontId="6" fillId="3" borderId="4" xfId="2" applyFont="1" applyFill="1" applyBorder="1" applyAlignment="1">
      <alignment horizontal="right"/>
    </xf>
    <xf numFmtId="0" fontId="7" fillId="2" borderId="5" xfId="2" applyFont="1" applyFill="1" applyBorder="1"/>
    <xf numFmtId="166" fontId="4" fillId="2" borderId="0" xfId="3" applyNumberFormat="1" applyFont="1" applyFill="1" applyBorder="1" applyAlignment="1">
      <alignment horizontal="center" vertical="center" wrapText="1"/>
    </xf>
    <xf numFmtId="166" fontId="4" fillId="2" borderId="0" xfId="3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 wrapText="1"/>
    </xf>
    <xf numFmtId="0" fontId="7" fillId="2" borderId="0" xfId="2" applyFont="1" applyFill="1"/>
    <xf numFmtId="166" fontId="4" fillId="2" borderId="4" xfId="3" applyNumberFormat="1" applyFont="1" applyFill="1" applyBorder="1" applyAlignment="1">
      <alignment horizontal="center" vertical="center" wrapText="1"/>
    </xf>
    <xf numFmtId="166" fontId="7" fillId="2" borderId="4" xfId="3" applyNumberFormat="1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/>
    </xf>
    <xf numFmtId="166" fontId="7" fillId="2" borderId="8" xfId="3" applyNumberFormat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17" fontId="7" fillId="2" borderId="0" xfId="3" applyNumberFormat="1" applyFont="1" applyFill="1" applyBorder="1"/>
    <xf numFmtId="166" fontId="7" fillId="2" borderId="0" xfId="3" applyNumberFormat="1" applyFont="1" applyFill="1" applyBorder="1"/>
    <xf numFmtId="166" fontId="7" fillId="2" borderId="1" xfId="3" applyNumberFormat="1" applyFont="1" applyFill="1" applyBorder="1"/>
    <xf numFmtId="164" fontId="2" fillId="2" borderId="0" xfId="1" applyNumberFormat="1" applyFont="1" applyFill="1" applyBorder="1"/>
    <xf numFmtId="166" fontId="2" fillId="2" borderId="0" xfId="2" applyNumberFormat="1" applyFill="1"/>
    <xf numFmtId="17" fontId="7" fillId="5" borderId="0" xfId="3" applyNumberFormat="1" applyFont="1" applyFill="1"/>
    <xf numFmtId="166" fontId="7" fillId="5" borderId="0" xfId="3" applyNumberFormat="1" applyFont="1" applyFill="1"/>
    <xf numFmtId="166" fontId="7" fillId="5" borderId="1" xfId="3" applyNumberFormat="1" applyFont="1" applyFill="1" applyBorder="1"/>
    <xf numFmtId="164" fontId="2" fillId="2" borderId="0" xfId="1" applyNumberFormat="1" applyFont="1" applyFill="1"/>
    <xf numFmtId="17" fontId="7" fillId="2" borderId="0" xfId="3" applyNumberFormat="1" applyFont="1" applyFill="1"/>
    <xf numFmtId="166" fontId="7" fillId="2" borderId="0" xfId="3" applyNumberFormat="1" applyFont="1" applyFill="1"/>
    <xf numFmtId="17" fontId="4" fillId="2" borderId="0" xfId="3" applyNumberFormat="1" applyFont="1" applyFill="1" applyAlignment="1">
      <alignment horizontal="right"/>
    </xf>
    <xf numFmtId="166" fontId="4" fillId="2" borderId="0" xfId="3" applyNumberFormat="1" applyFont="1" applyFill="1"/>
    <xf numFmtId="166" fontId="4" fillId="2" borderId="1" xfId="3" applyNumberFormat="1" applyFont="1" applyFill="1" applyBorder="1"/>
    <xf numFmtId="17" fontId="7" fillId="2" borderId="0" xfId="3" applyNumberFormat="1" applyFont="1" applyFill="1" applyAlignment="1">
      <alignment horizontal="right"/>
    </xf>
    <xf numFmtId="17" fontId="7" fillId="5" borderId="0" xfId="3" applyNumberFormat="1" applyFont="1" applyFill="1" applyBorder="1"/>
    <xf numFmtId="166" fontId="7" fillId="5" borderId="0" xfId="3" applyNumberFormat="1" applyFont="1" applyFill="1" applyBorder="1"/>
    <xf numFmtId="17" fontId="4" fillId="2" borderId="0" xfId="3" applyNumberFormat="1" applyFont="1" applyFill="1" applyBorder="1" applyAlignment="1">
      <alignment horizontal="right"/>
    </xf>
    <xf numFmtId="166" fontId="4" fillId="2" borderId="0" xfId="3" applyNumberFormat="1" applyFont="1" applyFill="1" applyBorder="1"/>
    <xf numFmtId="17" fontId="7" fillId="2" borderId="0" xfId="3" applyNumberFormat="1" applyFont="1" applyFill="1" applyBorder="1" applyAlignment="1">
      <alignment horizontal="right"/>
    </xf>
    <xf numFmtId="164" fontId="7" fillId="2" borderId="0" xfId="1" applyNumberFormat="1" applyFont="1" applyFill="1" applyBorder="1"/>
    <xf numFmtId="164" fontId="7" fillId="2" borderId="0" xfId="1" applyNumberFormat="1" applyFont="1" applyFill="1"/>
    <xf numFmtId="164" fontId="7" fillId="2" borderId="1" xfId="1" applyNumberFormat="1" applyFont="1" applyFill="1" applyBorder="1"/>
    <xf numFmtId="164" fontId="2" fillId="2" borderId="0" xfId="2" applyNumberFormat="1" applyFill="1"/>
    <xf numFmtId="17" fontId="7" fillId="5" borderId="0" xfId="3" applyNumberFormat="1" applyFont="1" applyFill="1" applyBorder="1" applyAlignment="1">
      <alignment horizontal="right"/>
    </xf>
    <xf numFmtId="164" fontId="7" fillId="5" borderId="0" xfId="1" applyNumberFormat="1" applyFont="1" applyFill="1" applyBorder="1"/>
    <xf numFmtId="164" fontId="7" fillId="5" borderId="0" xfId="1" applyNumberFormat="1" applyFont="1" applyFill="1"/>
    <xf numFmtId="164" fontId="7" fillId="5" borderId="1" xfId="1" applyNumberFormat="1" applyFont="1" applyFill="1" applyBorder="1"/>
    <xf numFmtId="0" fontId="9" fillId="2" borderId="0" xfId="2" applyFont="1" applyFill="1"/>
    <xf numFmtId="164" fontId="9" fillId="2" borderId="0" xfId="2" applyNumberFormat="1" applyFont="1" applyFill="1"/>
    <xf numFmtId="164" fontId="4" fillId="2" borderId="0" xfId="1" applyNumberFormat="1" applyFont="1" applyFill="1" applyBorder="1"/>
    <xf numFmtId="164" fontId="4" fillId="2" borderId="0" xfId="1" applyNumberFormat="1" applyFont="1" applyFill="1"/>
    <xf numFmtId="164" fontId="4" fillId="2" borderId="1" xfId="1" applyNumberFormat="1" applyFont="1" applyFill="1" applyBorder="1"/>
    <xf numFmtId="164" fontId="10" fillId="2" borderId="0" xfId="2" applyNumberFormat="1" applyFont="1" applyFill="1"/>
    <xf numFmtId="0" fontId="10" fillId="2" borderId="0" xfId="2" applyFont="1" applyFill="1"/>
    <xf numFmtId="17" fontId="4" fillId="5" borderId="0" xfId="3" applyNumberFormat="1" applyFont="1" applyFill="1" applyBorder="1" applyAlignment="1">
      <alignment horizontal="right"/>
    </xf>
    <xf numFmtId="166" fontId="4" fillId="5" borderId="0" xfId="3" applyNumberFormat="1" applyFont="1" applyFill="1" applyBorder="1"/>
    <xf numFmtId="164" fontId="4" fillId="5" borderId="0" xfId="1" applyNumberFormat="1" applyFont="1" applyFill="1" applyBorder="1"/>
    <xf numFmtId="164" fontId="4" fillId="5" borderId="1" xfId="1" applyNumberFormat="1" applyFont="1" applyFill="1" applyBorder="1"/>
    <xf numFmtId="17" fontId="7" fillId="5" borderId="0" xfId="3" applyNumberFormat="1" applyFont="1" applyFill="1" applyAlignment="1">
      <alignment horizontal="right"/>
    </xf>
    <xf numFmtId="164" fontId="0" fillId="0" borderId="0" xfId="0" applyNumberFormat="1"/>
    <xf numFmtId="167" fontId="2" fillId="2" borderId="0" xfId="2" applyNumberFormat="1" applyFill="1"/>
    <xf numFmtId="168" fontId="0" fillId="0" borderId="0" xfId="1" applyNumberFormat="1" applyFont="1"/>
    <xf numFmtId="166" fontId="4" fillId="2" borderId="3" xfId="3" applyNumberFormat="1" applyFont="1" applyFill="1" applyBorder="1"/>
    <xf numFmtId="0" fontId="6" fillId="3" borderId="9" xfId="2" applyFont="1" applyFill="1" applyBorder="1" applyAlignment="1">
      <alignment horizontal="left"/>
    </xf>
    <xf numFmtId="17" fontId="2" fillId="2" borderId="9" xfId="3" applyNumberFormat="1" applyFont="1" applyFill="1" applyBorder="1"/>
    <xf numFmtId="166" fontId="9" fillId="2" borderId="9" xfId="3" applyNumberFormat="1" applyFont="1" applyFill="1" applyBorder="1"/>
    <xf numFmtId="166" fontId="9" fillId="2" borderId="10" xfId="3" applyNumberFormat="1" applyFont="1" applyFill="1" applyBorder="1"/>
    <xf numFmtId="0" fontId="6" fillId="3" borderId="0" xfId="2" quotePrefix="1" applyFont="1" applyFill="1" applyAlignment="1">
      <alignment horizontal="left"/>
    </xf>
    <xf numFmtId="0" fontId="13" fillId="2" borderId="0" xfId="4" applyFont="1" applyFill="1" applyAlignment="1">
      <alignment horizontal="left" vertical="center"/>
    </xf>
    <xf numFmtId="0" fontId="13" fillId="2" borderId="1" xfId="4" applyFont="1" applyFill="1" applyBorder="1" applyAlignment="1">
      <alignment horizontal="left" vertical="center"/>
    </xf>
    <xf numFmtId="3" fontId="11" fillId="2" borderId="2" xfId="2" applyNumberFormat="1" applyFont="1" applyFill="1" applyBorder="1"/>
    <xf numFmtId="0" fontId="2" fillId="2" borderId="2" xfId="2" applyFill="1" applyBorder="1"/>
    <xf numFmtId="164" fontId="2" fillId="2" borderId="2" xfId="1" applyNumberFormat="1" applyFont="1" applyFill="1" applyBorder="1"/>
    <xf numFmtId="164" fontId="3" fillId="2" borderId="2" xfId="1" applyNumberFormat="1" applyFont="1" applyFill="1" applyBorder="1"/>
    <xf numFmtId="0" fontId="3" fillId="2" borderId="2" xfId="0" applyFont="1" applyFill="1" applyBorder="1"/>
    <xf numFmtId="164" fontId="3" fillId="2" borderId="2" xfId="0" applyNumberFormat="1" applyFont="1" applyFill="1" applyBorder="1"/>
    <xf numFmtId="164" fontId="2" fillId="2" borderId="3" xfId="1" applyNumberFormat="1" applyFont="1" applyFill="1" applyBorder="1"/>
    <xf numFmtId="0" fontId="12" fillId="3" borderId="0" xfId="2" applyFont="1" applyFill="1" applyAlignment="1">
      <alignment horizontal="left" vertical="top"/>
    </xf>
    <xf numFmtId="0" fontId="3" fillId="2" borderId="0" xfId="0" applyFont="1" applyFill="1"/>
    <xf numFmtId="164" fontId="2" fillId="2" borderId="0" xfId="3" applyNumberFormat="1" applyFont="1" applyFill="1"/>
    <xf numFmtId="165" fontId="14" fillId="2" borderId="0" xfId="3" applyFont="1" applyFill="1"/>
    <xf numFmtId="164" fontId="2" fillId="2" borderId="0" xfId="3" applyNumberFormat="1" applyFont="1" applyFill="1" applyBorder="1"/>
    <xf numFmtId="164" fontId="3" fillId="2" borderId="0" xfId="1" applyNumberFormat="1" applyFont="1" applyFill="1"/>
    <xf numFmtId="169" fontId="2" fillId="2" borderId="0" xfId="2" applyNumberFormat="1" applyFill="1"/>
    <xf numFmtId="164" fontId="0" fillId="2" borderId="0" xfId="0" applyNumberFormat="1" applyFill="1"/>
    <xf numFmtId="166" fontId="4" fillId="2" borderId="0" xfId="3" applyNumberFormat="1" applyFont="1" applyFill="1" applyBorder="1" applyAlignment="1">
      <alignment vertical="center"/>
    </xf>
    <xf numFmtId="17" fontId="4" fillId="2" borderId="11" xfId="3" applyNumberFormat="1" applyFont="1" applyFill="1" applyBorder="1" applyAlignment="1">
      <alignment horizontal="right"/>
    </xf>
    <xf numFmtId="166" fontId="4" fillId="2" borderId="11" xfId="3" applyNumberFormat="1" applyFont="1" applyFill="1" applyBorder="1"/>
    <xf numFmtId="17" fontId="4" fillId="5" borderId="11" xfId="3" applyNumberFormat="1" applyFont="1" applyFill="1" applyBorder="1" applyAlignment="1">
      <alignment horizontal="right"/>
    </xf>
    <xf numFmtId="17" fontId="7" fillId="2" borderId="11" xfId="3" applyNumberFormat="1" applyFont="1" applyFill="1" applyBorder="1" applyAlignment="1">
      <alignment horizontal="right"/>
    </xf>
    <xf numFmtId="1" fontId="4" fillId="2" borderId="11" xfId="3" applyNumberFormat="1" applyFont="1" applyFill="1" applyBorder="1" applyAlignment="1">
      <alignment horizontal="right"/>
    </xf>
    <xf numFmtId="166" fontId="7" fillId="2" borderId="11" xfId="3" applyNumberFormat="1" applyFont="1" applyFill="1" applyBorder="1"/>
    <xf numFmtId="164" fontId="7" fillId="2" borderId="11" xfId="1" applyNumberFormat="1" applyFont="1" applyFill="1" applyBorder="1"/>
    <xf numFmtId="164" fontId="7" fillId="5" borderId="11" xfId="1" applyNumberFormat="1" applyFont="1" applyFill="1" applyBorder="1"/>
    <xf numFmtId="0" fontId="15" fillId="6" borderId="11" xfId="0" applyFont="1" applyFill="1" applyBorder="1"/>
    <xf numFmtId="0" fontId="16" fillId="7" borderId="11" xfId="0" applyFont="1" applyFill="1" applyBorder="1"/>
    <xf numFmtId="170" fontId="16" fillId="7" borderId="11" xfId="0" applyNumberFormat="1" applyFont="1" applyFill="1" applyBorder="1"/>
    <xf numFmtId="171" fontId="16" fillId="7" borderId="11" xfId="0" applyNumberFormat="1" applyFont="1" applyFill="1" applyBorder="1"/>
    <xf numFmtId="0" fontId="16" fillId="8" borderId="11" xfId="0" applyFont="1" applyFill="1" applyBorder="1"/>
    <xf numFmtId="170" fontId="16" fillId="8" borderId="11" xfId="0" applyNumberFormat="1" applyFont="1" applyFill="1" applyBorder="1"/>
    <xf numFmtId="171" fontId="16" fillId="8" borderId="11" xfId="0" applyNumberFormat="1" applyFont="1" applyFill="1" applyBorder="1"/>
    <xf numFmtId="0" fontId="17" fillId="3" borderId="0" xfId="0" applyFont="1" applyFill="1"/>
    <xf numFmtId="164" fontId="17" fillId="3" borderId="0" xfId="0" applyNumberFormat="1" applyFont="1" applyFill="1"/>
    <xf numFmtId="165" fontId="17" fillId="3" borderId="0" xfId="3" applyFont="1" applyFill="1"/>
    <xf numFmtId="3" fontId="17" fillId="3" borderId="0" xfId="0" applyNumberFormat="1" applyFont="1" applyFill="1"/>
    <xf numFmtId="0" fontId="18" fillId="4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21" fillId="5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164" fontId="17" fillId="3" borderId="0" xfId="3" applyNumberFormat="1" applyFont="1" applyFill="1"/>
    <xf numFmtId="0" fontId="17" fillId="5" borderId="0" xfId="0" applyFont="1" applyFill="1"/>
    <xf numFmtId="0" fontId="13" fillId="3" borderId="0" xfId="0" applyFont="1" applyFill="1" applyAlignment="1">
      <alignment horizontal="right"/>
    </xf>
    <xf numFmtId="0" fontId="17" fillId="3" borderId="0" xfId="0" applyFont="1" applyFill="1" applyAlignment="1">
      <alignment horizontal="left"/>
    </xf>
    <xf numFmtId="172" fontId="17" fillId="3" borderId="0" xfId="0" applyNumberFormat="1" applyFont="1" applyFill="1"/>
    <xf numFmtId="0" fontId="23" fillId="3" borderId="0" xfId="0" applyFont="1" applyFill="1" applyAlignment="1">
      <alignment horizontal="right"/>
    </xf>
    <xf numFmtId="0" fontId="24" fillId="3" borderId="12" xfId="0" applyFont="1" applyFill="1" applyBorder="1" applyAlignment="1">
      <alignment horizontal="center" vertical="center" wrapText="1"/>
    </xf>
    <xf numFmtId="0" fontId="24" fillId="3" borderId="13" xfId="3" applyNumberFormat="1" applyFont="1" applyFill="1" applyBorder="1" applyAlignment="1">
      <alignment horizontal="center" vertical="center"/>
    </xf>
    <xf numFmtId="0" fontId="24" fillId="3" borderId="13" xfId="0" applyFont="1" applyFill="1" applyBorder="1" applyAlignment="1">
      <alignment horizontal="center" vertical="center"/>
    </xf>
    <xf numFmtId="172" fontId="24" fillId="3" borderId="13" xfId="0" applyNumberFormat="1" applyFont="1" applyFill="1" applyBorder="1" applyAlignment="1">
      <alignment horizontal="center" vertical="center"/>
    </xf>
    <xf numFmtId="0" fontId="24" fillId="3" borderId="14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 vertical="center"/>
    </xf>
    <xf numFmtId="0" fontId="24" fillId="3" borderId="16" xfId="0" applyFont="1" applyFill="1" applyBorder="1" applyAlignment="1">
      <alignment horizontal="center" vertical="center"/>
    </xf>
    <xf numFmtId="0" fontId="24" fillId="3" borderId="17" xfId="0" applyFont="1" applyFill="1" applyBorder="1" applyAlignment="1">
      <alignment horizontal="center" vertical="center"/>
    </xf>
    <xf numFmtId="0" fontId="17" fillId="2" borderId="18" xfId="0" applyFont="1" applyFill="1" applyBorder="1"/>
    <xf numFmtId="164" fontId="17" fillId="3" borderId="19" xfId="3" applyNumberFormat="1" applyFont="1" applyFill="1" applyBorder="1" applyAlignment="1">
      <alignment horizontal="right"/>
    </xf>
    <xf numFmtId="165" fontId="17" fillId="3" borderId="19" xfId="3" applyFont="1" applyFill="1" applyBorder="1" applyAlignment="1">
      <alignment horizontal="right"/>
    </xf>
    <xf numFmtId="3" fontId="17" fillId="3" borderId="19" xfId="0" applyNumberFormat="1" applyFont="1" applyFill="1" applyBorder="1" applyAlignment="1">
      <alignment horizontal="right"/>
    </xf>
    <xf numFmtId="167" fontId="17" fillId="3" borderId="19" xfId="3" applyNumberFormat="1" applyFont="1" applyFill="1" applyBorder="1" applyAlignment="1">
      <alignment horizontal="right"/>
    </xf>
    <xf numFmtId="167" fontId="17" fillId="3" borderId="9" xfId="3" applyNumberFormat="1" applyFont="1" applyFill="1" applyBorder="1" applyAlignment="1">
      <alignment horizontal="right"/>
    </xf>
    <xf numFmtId="167" fontId="17" fillId="3" borderId="0" xfId="3" applyNumberFormat="1" applyFont="1" applyFill="1" applyBorder="1" applyAlignment="1">
      <alignment horizontal="right"/>
    </xf>
    <xf numFmtId="164" fontId="17" fillId="3" borderId="9" xfId="3" applyNumberFormat="1" applyFont="1" applyFill="1" applyBorder="1" applyAlignment="1">
      <alignment horizontal="right"/>
    </xf>
    <xf numFmtId="167" fontId="17" fillId="3" borderId="10" xfId="3" applyNumberFormat="1" applyFont="1" applyFill="1" applyBorder="1" applyAlignment="1">
      <alignment horizontal="right"/>
    </xf>
    <xf numFmtId="164" fontId="23" fillId="3" borderId="0" xfId="0" applyNumberFormat="1" applyFont="1" applyFill="1"/>
    <xf numFmtId="173" fontId="23" fillId="3" borderId="0" xfId="0" applyNumberFormat="1" applyFont="1" applyFill="1"/>
    <xf numFmtId="0" fontId="23" fillId="3" borderId="0" xfId="0" applyFont="1" applyFill="1"/>
    <xf numFmtId="0" fontId="17" fillId="5" borderId="20" xfId="0" quotePrefix="1" applyFont="1" applyFill="1" applyBorder="1" applyAlignment="1">
      <alignment horizontal="left"/>
    </xf>
    <xf numFmtId="164" fontId="17" fillId="5" borderId="21" xfId="3" applyNumberFormat="1" applyFont="1" applyFill="1" applyBorder="1" applyAlignment="1">
      <alignment horizontal="right"/>
    </xf>
    <xf numFmtId="165" fontId="17" fillId="5" borderId="21" xfId="3" quotePrefix="1" applyFont="1" applyFill="1" applyBorder="1" applyAlignment="1">
      <alignment horizontal="right"/>
    </xf>
    <xf numFmtId="3" fontId="17" fillId="5" borderId="21" xfId="0" applyNumberFormat="1" applyFont="1" applyFill="1" applyBorder="1" applyAlignment="1">
      <alignment horizontal="right"/>
    </xf>
    <xf numFmtId="3" fontId="17" fillId="5" borderId="21" xfId="0" quotePrefix="1" applyNumberFormat="1" applyFont="1" applyFill="1" applyBorder="1" applyAlignment="1">
      <alignment horizontal="right"/>
    </xf>
    <xf numFmtId="167" fontId="17" fillId="5" borderId="21" xfId="3" quotePrefix="1" applyNumberFormat="1" applyFont="1" applyFill="1" applyBorder="1" applyAlignment="1">
      <alignment horizontal="right"/>
    </xf>
    <xf numFmtId="164" fontId="17" fillId="5" borderId="21" xfId="3" quotePrefix="1" applyNumberFormat="1" applyFont="1" applyFill="1" applyBorder="1" applyAlignment="1">
      <alignment horizontal="right"/>
    </xf>
    <xf numFmtId="167" fontId="17" fillId="5" borderId="0" xfId="3" quotePrefix="1" applyNumberFormat="1" applyFont="1" applyFill="1" applyBorder="1" applyAlignment="1">
      <alignment horizontal="right"/>
    </xf>
    <xf numFmtId="167" fontId="17" fillId="5" borderId="0" xfId="3" applyNumberFormat="1" applyFont="1" applyFill="1" applyBorder="1" applyAlignment="1">
      <alignment horizontal="right"/>
    </xf>
    <xf numFmtId="164" fontId="17" fillId="5" borderId="0" xfId="3" applyNumberFormat="1" applyFont="1" applyFill="1" applyBorder="1" applyAlignment="1">
      <alignment horizontal="right"/>
    </xf>
    <xf numFmtId="167" fontId="17" fillId="5" borderId="1" xfId="3" applyNumberFormat="1" applyFont="1" applyFill="1" applyBorder="1" applyAlignment="1">
      <alignment horizontal="right"/>
    </xf>
    <xf numFmtId="172" fontId="23" fillId="3" borderId="0" xfId="0" applyNumberFormat="1" applyFont="1" applyFill="1"/>
    <xf numFmtId="0" fontId="26" fillId="2" borderId="9" xfId="6" applyFont="1" applyFill="1" applyBorder="1" applyAlignment="1">
      <alignment horizontal="left"/>
    </xf>
    <xf numFmtId="164" fontId="17" fillId="2" borderId="0" xfId="3" applyNumberFormat="1" applyFont="1" applyFill="1" applyBorder="1" applyAlignment="1">
      <alignment horizontal="right"/>
    </xf>
    <xf numFmtId="165" fontId="17" fillId="2" borderId="0" xfId="3" applyFont="1" applyFill="1" applyBorder="1" applyAlignment="1">
      <alignment horizontal="right"/>
    </xf>
    <xf numFmtId="3" fontId="17" fillId="2" borderId="0" xfId="0" applyNumberFormat="1" applyFont="1" applyFill="1" applyAlignment="1">
      <alignment horizontal="right"/>
    </xf>
    <xf numFmtId="167" fontId="17" fillId="2" borderId="0" xfId="3" applyNumberFormat="1" applyFont="1" applyFill="1" applyBorder="1" applyAlignment="1">
      <alignment horizontal="right"/>
    </xf>
    <xf numFmtId="0" fontId="23" fillId="2" borderId="0" xfId="0" applyFont="1" applyFill="1"/>
    <xf numFmtId="0" fontId="13" fillId="3" borderId="0" xfId="0" quotePrefix="1" applyFont="1" applyFill="1" applyAlignment="1">
      <alignment horizontal="left"/>
    </xf>
    <xf numFmtId="4" fontId="17" fillId="3" borderId="0" xfId="0" applyNumberFormat="1" applyFont="1" applyFill="1" applyAlignment="1">
      <alignment horizontal="right"/>
    </xf>
    <xf numFmtId="174" fontId="17" fillId="3" borderId="0" xfId="0" applyNumberFormat="1" applyFont="1" applyFill="1" applyAlignment="1">
      <alignment horizontal="right"/>
    </xf>
    <xf numFmtId="0" fontId="13" fillId="3" borderId="0" xfId="0" applyFont="1" applyFill="1"/>
    <xf numFmtId="4" fontId="17" fillId="3" borderId="0" xfId="0" applyNumberFormat="1" applyFont="1" applyFill="1"/>
    <xf numFmtId="175" fontId="17" fillId="3" borderId="0" xfId="0" applyNumberFormat="1" applyFont="1" applyFill="1"/>
    <xf numFmtId="176" fontId="17" fillId="3" borderId="0" xfId="0" applyNumberFormat="1" applyFont="1" applyFill="1"/>
    <xf numFmtId="0" fontId="27" fillId="2" borderId="2" xfId="2" applyFont="1" applyFill="1" applyBorder="1" applyAlignment="1">
      <alignment vertical="center"/>
    </xf>
    <xf numFmtId="176" fontId="28" fillId="3" borderId="2" xfId="0" applyNumberFormat="1" applyFont="1" applyFill="1" applyBorder="1"/>
    <xf numFmtId="164" fontId="28" fillId="3" borderId="2" xfId="3" applyNumberFormat="1" applyFont="1" applyFill="1" applyBorder="1"/>
    <xf numFmtId="164" fontId="17" fillId="2" borderId="2" xfId="3" applyNumberFormat="1" applyFont="1" applyFill="1" applyBorder="1"/>
    <xf numFmtId="0" fontId="17" fillId="3" borderId="2" xfId="0" applyFont="1" applyFill="1" applyBorder="1"/>
    <xf numFmtId="0" fontId="13" fillId="2" borderId="0" xfId="2" applyFont="1" applyFill="1" applyAlignment="1">
      <alignment vertical="center"/>
    </xf>
    <xf numFmtId="0" fontId="29" fillId="3" borderId="0" xfId="0" applyFont="1" applyFill="1"/>
    <xf numFmtId="164" fontId="29" fillId="3" borderId="0" xfId="3" applyNumberFormat="1" applyFont="1" applyFill="1"/>
    <xf numFmtId="164" fontId="30" fillId="3" borderId="0" xfId="3" applyNumberFormat="1" applyFont="1" applyFill="1"/>
    <xf numFmtId="177" fontId="17" fillId="3" borderId="0" xfId="0" applyNumberFormat="1" applyFont="1" applyFill="1"/>
    <xf numFmtId="0" fontId="17" fillId="5" borderId="20" xfId="0" applyFont="1" applyFill="1" applyBorder="1"/>
    <xf numFmtId="165" fontId="17" fillId="5" borderId="21" xfId="3" applyFont="1" applyFill="1" applyBorder="1" applyAlignment="1">
      <alignment horizontal="right"/>
    </xf>
    <xf numFmtId="167" fontId="17" fillId="5" borderId="21" xfId="3" applyNumberFormat="1" applyFont="1" applyFill="1" applyBorder="1" applyAlignment="1">
      <alignment horizontal="right"/>
    </xf>
    <xf numFmtId="0" fontId="17" fillId="2" borderId="20" xfId="0" quotePrefix="1" applyFont="1" applyFill="1" applyBorder="1" applyAlignment="1">
      <alignment horizontal="left"/>
    </xf>
    <xf numFmtId="164" fontId="17" fillId="3" borderId="21" xfId="3" applyNumberFormat="1" applyFont="1" applyFill="1" applyBorder="1" applyAlignment="1">
      <alignment horizontal="right"/>
    </xf>
    <xf numFmtId="165" fontId="17" fillId="3" borderId="21" xfId="3" quotePrefix="1" applyFont="1" applyFill="1" applyBorder="1" applyAlignment="1">
      <alignment horizontal="right"/>
    </xf>
    <xf numFmtId="3" fontId="17" fillId="3" borderId="21" xfId="0" applyNumberFormat="1" applyFont="1" applyFill="1" applyBorder="1" applyAlignment="1">
      <alignment horizontal="right"/>
    </xf>
    <xf numFmtId="3" fontId="17" fillId="3" borderId="21" xfId="0" quotePrefix="1" applyNumberFormat="1" applyFont="1" applyFill="1" applyBorder="1" applyAlignment="1">
      <alignment horizontal="right"/>
    </xf>
    <xf numFmtId="167" fontId="17" fillId="3" borderId="21" xfId="3" quotePrefix="1" applyNumberFormat="1" applyFont="1" applyFill="1" applyBorder="1" applyAlignment="1">
      <alignment horizontal="right"/>
    </xf>
    <xf numFmtId="164" fontId="17" fillId="3" borderId="21" xfId="3" quotePrefix="1" applyNumberFormat="1" applyFont="1" applyFill="1" applyBorder="1" applyAlignment="1">
      <alignment horizontal="right"/>
    </xf>
    <xf numFmtId="167" fontId="17" fillId="3" borderId="0" xfId="3" quotePrefix="1" applyNumberFormat="1" applyFont="1" applyFill="1" applyBorder="1" applyAlignment="1">
      <alignment horizontal="right"/>
    </xf>
    <xf numFmtId="164" fontId="17" fillId="3" borderId="0" xfId="3" quotePrefix="1" applyNumberFormat="1" applyFont="1" applyFill="1" applyBorder="1" applyAlignment="1">
      <alignment horizontal="right"/>
    </xf>
    <xf numFmtId="167" fontId="17" fillId="3" borderId="1" xfId="3" quotePrefix="1" applyNumberFormat="1" applyFont="1" applyFill="1" applyBorder="1" applyAlignment="1">
      <alignment horizontal="right"/>
    </xf>
    <xf numFmtId="0" fontId="17" fillId="5" borderId="22" xfId="0" applyFont="1" applyFill="1" applyBorder="1" applyAlignment="1">
      <alignment horizontal="left"/>
    </xf>
    <xf numFmtId="164" fontId="17" fillId="5" borderId="23" xfId="3" applyNumberFormat="1" applyFont="1" applyFill="1" applyBorder="1" applyAlignment="1">
      <alignment horizontal="right"/>
    </xf>
    <xf numFmtId="165" fontId="17" fillId="5" borderId="23" xfId="3" applyFont="1" applyFill="1" applyBorder="1" applyAlignment="1">
      <alignment horizontal="right"/>
    </xf>
    <xf numFmtId="3" fontId="17" fillId="5" borderId="23" xfId="0" applyNumberFormat="1" applyFont="1" applyFill="1" applyBorder="1" applyAlignment="1">
      <alignment horizontal="right"/>
    </xf>
    <xf numFmtId="174" fontId="17" fillId="5" borderId="23" xfId="0" applyNumberFormat="1" applyFont="1" applyFill="1" applyBorder="1" applyAlignment="1">
      <alignment horizontal="right"/>
    </xf>
    <xf numFmtId="167" fontId="17" fillId="5" borderId="23" xfId="3" applyNumberFormat="1" applyFont="1" applyFill="1" applyBorder="1" applyAlignment="1">
      <alignment horizontal="right"/>
    </xf>
    <xf numFmtId="174" fontId="17" fillId="5" borderId="23" xfId="3" applyNumberFormat="1" applyFont="1" applyFill="1" applyBorder="1" applyAlignment="1">
      <alignment horizontal="right"/>
    </xf>
    <xf numFmtId="167" fontId="17" fillId="5" borderId="2" xfId="3" applyNumberFormat="1" applyFont="1" applyFill="1" applyBorder="1" applyAlignment="1">
      <alignment horizontal="right"/>
    </xf>
    <xf numFmtId="164" fontId="17" fillId="5" borderId="2" xfId="3" applyNumberFormat="1" applyFont="1" applyFill="1" applyBorder="1" applyAlignment="1">
      <alignment horizontal="right"/>
    </xf>
    <xf numFmtId="167" fontId="17" fillId="5" borderId="3" xfId="3" applyNumberFormat="1" applyFont="1" applyFill="1" applyBorder="1" applyAlignment="1">
      <alignment horizontal="right"/>
    </xf>
    <xf numFmtId="166" fontId="4" fillId="2" borderId="6" xfId="3" applyNumberFormat="1" applyFont="1" applyFill="1" applyBorder="1" applyAlignment="1">
      <alignment horizontal="center" vertical="center" wrapText="1"/>
    </xf>
    <xf numFmtId="9" fontId="0" fillId="0" borderId="0" xfId="5" applyFont="1"/>
    <xf numFmtId="0" fontId="17" fillId="2" borderId="0" xfId="0" applyFont="1" applyFill="1"/>
    <xf numFmtId="0" fontId="0" fillId="2" borderId="0" xfId="0" applyFill="1"/>
    <xf numFmtId="164" fontId="17" fillId="5" borderId="11" xfId="3" applyNumberFormat="1" applyFont="1" applyFill="1" applyBorder="1" applyAlignment="1">
      <alignment horizontal="right"/>
    </xf>
    <xf numFmtId="3" fontId="17" fillId="5" borderId="11" xfId="0" applyNumberFormat="1" applyFont="1" applyFill="1" applyBorder="1" applyAlignment="1">
      <alignment horizontal="right"/>
    </xf>
    <xf numFmtId="3" fontId="17" fillId="5" borderId="11" xfId="0" quotePrefix="1" applyNumberFormat="1" applyFont="1" applyFill="1" applyBorder="1" applyAlignment="1">
      <alignment horizontal="right"/>
    </xf>
    <xf numFmtId="167" fontId="17" fillId="5" borderId="11" xfId="3" quotePrefix="1" applyNumberFormat="1" applyFont="1" applyFill="1" applyBorder="1" applyAlignment="1">
      <alignment horizontal="right"/>
    </xf>
    <xf numFmtId="164" fontId="17" fillId="5" borderId="11" xfId="3" quotePrefix="1" applyNumberFormat="1" applyFont="1" applyFill="1" applyBorder="1" applyAlignment="1">
      <alignment horizontal="right"/>
    </xf>
    <xf numFmtId="167" fontId="17" fillId="5" borderId="11" xfId="3" applyNumberFormat="1" applyFont="1" applyFill="1" applyBorder="1" applyAlignment="1">
      <alignment horizontal="right"/>
    </xf>
    <xf numFmtId="0" fontId="24" fillId="2" borderId="0" xfId="0" applyFont="1" applyFill="1" applyAlignment="1">
      <alignment horizontal="center" vertical="center"/>
    </xf>
    <xf numFmtId="164" fontId="17" fillId="2" borderId="0" xfId="3" quotePrefix="1" applyNumberFormat="1" applyFont="1" applyFill="1" applyBorder="1" applyAlignment="1">
      <alignment horizontal="right"/>
    </xf>
    <xf numFmtId="167" fontId="0" fillId="2" borderId="0" xfId="0" applyNumberFormat="1" applyFill="1"/>
    <xf numFmtId="0" fontId="24" fillId="3" borderId="25" xfId="0" applyFont="1" applyFill="1" applyBorder="1" applyAlignment="1">
      <alignment horizontal="center" vertical="center" wrapText="1"/>
    </xf>
    <xf numFmtId="0" fontId="17" fillId="5" borderId="26" xfId="0" quotePrefix="1" applyFont="1" applyFill="1" applyBorder="1" applyAlignment="1">
      <alignment horizontal="left"/>
    </xf>
    <xf numFmtId="0" fontId="0" fillId="0" borderId="27" xfId="0" applyBorder="1"/>
    <xf numFmtId="0" fontId="24" fillId="3" borderId="28" xfId="3" applyNumberFormat="1" applyFont="1" applyFill="1" applyBorder="1" applyAlignment="1">
      <alignment horizontal="center" vertical="center"/>
    </xf>
    <xf numFmtId="165" fontId="17" fillId="5" borderId="29" xfId="3" quotePrefix="1" applyFont="1" applyFill="1" applyBorder="1" applyAlignment="1">
      <alignment horizontal="right"/>
    </xf>
    <xf numFmtId="0" fontId="24" fillId="3" borderId="28" xfId="0" applyFont="1" applyFill="1" applyBorder="1" applyAlignment="1">
      <alignment horizontal="center" vertical="center"/>
    </xf>
    <xf numFmtId="167" fontId="17" fillId="5" borderId="29" xfId="3" quotePrefix="1" applyNumberFormat="1" applyFont="1" applyFill="1" applyBorder="1" applyAlignment="1">
      <alignment horizontal="right"/>
    </xf>
    <xf numFmtId="167" fontId="17" fillId="5" borderId="29" xfId="3" applyNumberFormat="1" applyFont="1" applyFill="1" applyBorder="1" applyAlignment="1">
      <alignment horizontal="right"/>
    </xf>
    <xf numFmtId="0" fontId="24" fillId="3" borderId="30" xfId="0" applyFont="1" applyFill="1" applyBorder="1" applyAlignment="1">
      <alignment horizontal="center" vertical="center"/>
    </xf>
    <xf numFmtId="164" fontId="17" fillId="5" borderId="31" xfId="3" quotePrefix="1" applyNumberFormat="1" applyFont="1" applyFill="1" applyBorder="1" applyAlignment="1">
      <alignment horizontal="right"/>
    </xf>
    <xf numFmtId="167" fontId="17" fillId="5" borderId="32" xfId="3" quotePrefix="1" applyNumberFormat="1" applyFont="1" applyFill="1" applyBorder="1" applyAlignment="1">
      <alignment horizontal="right"/>
    </xf>
    <xf numFmtId="166" fontId="4" fillId="2" borderId="33" xfId="3" applyNumberFormat="1" applyFont="1" applyFill="1" applyBorder="1" applyAlignment="1">
      <alignment vertical="center"/>
    </xf>
    <xf numFmtId="166" fontId="4" fillId="2" borderId="34" xfId="3" applyNumberFormat="1" applyFont="1" applyFill="1" applyBorder="1" applyAlignment="1">
      <alignment horizontal="center" vertical="center" wrapText="1"/>
    </xf>
    <xf numFmtId="166" fontId="4" fillId="2" borderId="24" xfId="3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171" fontId="16" fillId="2" borderId="0" xfId="0" applyNumberFormat="1" applyFont="1" applyFill="1"/>
    <xf numFmtId="0" fontId="21" fillId="2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6" fontId="4" fillId="2" borderId="5" xfId="3" applyNumberFormat="1" applyFont="1" applyFill="1" applyBorder="1" applyAlignment="1">
      <alignment horizontal="center" vertical="center" wrapText="1"/>
    </xf>
    <xf numFmtId="166" fontId="4" fillId="2" borderId="0" xfId="3" applyNumberFormat="1" applyFont="1" applyFill="1" applyBorder="1" applyAlignment="1">
      <alignment horizontal="center" vertical="center" wrapText="1"/>
    </xf>
    <xf numFmtId="166" fontId="4" fillId="2" borderId="4" xfId="3" applyNumberFormat="1" applyFont="1" applyFill="1" applyBorder="1" applyAlignment="1">
      <alignment horizontal="center" vertical="center" wrapText="1"/>
    </xf>
    <xf numFmtId="166" fontId="4" fillId="2" borderId="6" xfId="3" applyNumberFormat="1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166" fontId="4" fillId="2" borderId="33" xfId="3" applyNumberFormat="1" applyFont="1" applyFill="1" applyBorder="1" applyAlignment="1">
      <alignment horizontal="center" vertical="center" wrapText="1"/>
    </xf>
    <xf numFmtId="166" fontId="4" fillId="2" borderId="34" xfId="3" applyNumberFormat="1" applyFont="1" applyFill="1" applyBorder="1" applyAlignment="1">
      <alignment horizontal="center" vertical="center" wrapText="1"/>
    </xf>
  </cellXfs>
  <cellStyles count="7">
    <cellStyle name="Comma" xfId="1" builtinId="3"/>
    <cellStyle name="Millares 2" xfId="3" xr:uid="{00000000-0005-0000-0000-000001000000}"/>
    <cellStyle name="Normal" xfId="0" builtinId="0"/>
    <cellStyle name="Normal 2" xfId="2" xr:uid="{00000000-0005-0000-0000-000003000000}"/>
    <cellStyle name="Normal 2 2" xfId="4" xr:uid="{00000000-0005-0000-0000-000004000000}"/>
    <cellStyle name="Normal_MPAIS macro" xfId="6" xr:uid="{32377DE0-6C73-DE45-A873-DE76DC74BF59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</a:t>
            </a:r>
            <a:r>
              <a:rPr lang="en-US" baseline="0"/>
              <a:t> OF TOTAL IMPORTS RELATED TO OIL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OIL IMPORTS'!$C$3</c:f>
              <c:strCache>
                <c:ptCount val="1"/>
                <c:pt idx="0">
                  <c:v>PART(%)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'HISTORICAL OIL IMPORTS'!$A$4:$A$27</c:f>
              <c:numCache>
                <c:formatCode>General</c:formatCode>
                <c:ptCount val="2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</c:numCache>
            </c:numRef>
          </c:cat>
          <c:val>
            <c:numRef>
              <c:f>'HISTORICAL OIL IMPORTS'!$C$4:$C$27</c:f>
              <c:numCache>
                <c:formatCode>_(* #,##0.00_);_(* \(#,##0.00\);_(* "-"??_);_(@_)</c:formatCode>
                <c:ptCount val="24"/>
                <c:pt idx="0">
                  <c:v>2.3634628430005393</c:v>
                </c:pt>
                <c:pt idx="1">
                  <c:v>1.9927250529223701</c:v>
                </c:pt>
                <c:pt idx="2">
                  <c:v>1.5409925588961477</c:v>
                </c:pt>
                <c:pt idx="3">
                  <c:v>1.4893027196131587</c:v>
                </c:pt>
                <c:pt idx="4">
                  <c:v>1.7225131290787006</c:v>
                </c:pt>
                <c:pt idx="5">
                  <c:v>1.5647822489689045</c:v>
                </c:pt>
                <c:pt idx="6" formatCode="_(* #,##0.0_);_(* \(#,##0.0\);_(* &quot;-&quot;??_);_(@_)">
                  <c:v>2.5655267472252352</c:v>
                </c:pt>
                <c:pt idx="7" formatCode="_(* #,##0.0_);_(* \(#,##0.0\);_(* &quot;-&quot;??_);_(@_)">
                  <c:v>2.6012616339057852</c:v>
                </c:pt>
                <c:pt idx="8" formatCode="_(* #,##0.0_);_(* \(#,##0.0\);_(* &quot;-&quot;??_);_(@_)">
                  <c:v>2.7608483247269331</c:v>
                </c:pt>
                <c:pt idx="9" formatCode="_(* #,##0.0_);_(* \(#,##0.0\);_(* &quot;-&quot;??_);_(@_)">
                  <c:v>4.5698104201949032</c:v>
                </c:pt>
                <c:pt idx="10" formatCode="_(* #,##0.0_);_(* \(#,##0.0\);_(* &quot;-&quot;??_);_(@_)">
                  <c:v>3.6394563271109264</c:v>
                </c:pt>
                <c:pt idx="11" formatCode="_(* #,##0.0_);_(* \(#,##0.0\);_(* &quot;-&quot;??_);_(@_)">
                  <c:v>5.1144095377260204</c:v>
                </c:pt>
                <c:pt idx="12" formatCode="_(* #,##0.0_);_(* \(#,##0.0\);_(* &quot;-&quot;??_);_(@_)">
                  <c:v>7.0891198164717828</c:v>
                </c:pt>
                <c:pt idx="13" formatCode="_(* #,##0.0_);_(* \(#,##0.0\);_(* &quot;-&quot;??_);_(@_)">
                  <c:v>9.5993797223076829</c:v>
                </c:pt>
                <c:pt idx="14" formatCode="_(* #,##0.0_);_(* \(#,##0.0\);_(* &quot;-&quot;??_);_(@_)">
                  <c:v>10.737451843293124</c:v>
                </c:pt>
                <c:pt idx="15" formatCode="_(* #,##0.0_);_(* \(#,##0.0\);_(* &quot;-&quot;??_);_(@_)">
                  <c:v>11.78503981470808</c:v>
                </c:pt>
                <c:pt idx="16" formatCode="_(* #,##0.0_);_(* \(#,##0.0\);_(* &quot;-&quot;??_);_(@_)">
                  <c:v>9.4986937207441713</c:v>
                </c:pt>
                <c:pt idx="17" formatCode="_(* #,##0.0_);_(* \(#,##0.0\);_(* &quot;-&quot;??_);_(@_)">
                  <c:v>8.5174575960575183</c:v>
                </c:pt>
                <c:pt idx="18" formatCode="_(* #,##0.0_);_(* \(#,##0.0\);_(* &quot;-&quot;??_);_(@_)">
                  <c:v>8.0635129606303799</c:v>
                </c:pt>
                <c:pt idx="19" formatCode="_(* #,##0.0_);_(* \(#,##0.0\);_(* &quot;-&quot;??_);_(@_)">
                  <c:v>6.9183659436754406</c:v>
                </c:pt>
                <c:pt idx="20" formatCode="_(* #,##0.0_);_(* \(#,##0.0\);_(* &quot;-&quot;??_);_(@_)">
                  <c:v>8.6254331476001234</c:v>
                </c:pt>
                <c:pt idx="21" formatCode="_(* #,##0.0_);_(* \(#,##0.0\);_(* &quot;-&quot;??_);_(@_)">
                  <c:v>5.084774749216157</c:v>
                </c:pt>
                <c:pt idx="22" formatCode="_(* #,##0.0_);_(* \(#,##0.0\);_(* &quot;-&quot;??_);_(@_)">
                  <c:v>6.1876255939813118</c:v>
                </c:pt>
                <c:pt idx="23" formatCode="_(* #,##0.0_);_(* \(#,##0.0\);_(* &quot;-&quot;??_);_(@_)">
                  <c:v>9.5442364192986187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CA-184B-959F-3DAAA1FA464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331724416"/>
        <c:axId val="331726144"/>
      </c:lineChart>
      <c:catAx>
        <c:axId val="33172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331726144"/>
        <c:crosses val="autoZero"/>
        <c:auto val="1"/>
        <c:lblAlgn val="ctr"/>
        <c:lblOffset val="100"/>
        <c:tickLblSkip val="2"/>
        <c:noMultiLvlLbl val="0"/>
      </c:catAx>
      <c:valAx>
        <c:axId val="331726144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none"/>
        <c:minorTickMark val="none"/>
        <c:tickLblPos val="nextTo"/>
        <c:crossAx val="33172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0654995678893797"/>
          <c:y val="0.12035828840598142"/>
          <c:w val="0.86199851161897445"/>
          <c:h val="0.78795959813944882"/>
        </c:manualLayout>
      </c:layout>
      <c:lineChart>
        <c:grouping val="standard"/>
        <c:varyColors val="0"/>
        <c:ser>
          <c:idx val="0"/>
          <c:order val="0"/>
          <c:tx>
            <c:strRef>
              <c:f>'HISTORICAL OIL IMPORTS'!$B$3</c:f>
              <c:strCache>
                <c:ptCount val="1"/>
                <c:pt idx="0">
                  <c:v>Historical oil imports in colombia (Million dollars)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elete val="1"/>
          </c:dLbls>
          <c:cat>
            <c:numRef>
              <c:f>'HISTORICAL OIL IMPORTS'!$A$4:$A$27</c:f>
              <c:numCache>
                <c:formatCode>General</c:formatCode>
                <c:ptCount val="2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</c:numCache>
            </c:numRef>
          </c:cat>
          <c:val>
            <c:numRef>
              <c:f>'HISTORICAL OIL IMPORTS'!$B$4:$B$27</c:f>
              <c:numCache>
                <c:formatCode>#,##0</c:formatCode>
                <c:ptCount val="24"/>
                <c:pt idx="0" formatCode="_(* #,##0_);_(* \(#,##0\);_(* &quot;-&quot;??_);_(@_)">
                  <c:v>251.92661800000002</c:v>
                </c:pt>
                <c:pt idx="1">
                  <c:v>234.28475900000001</c:v>
                </c:pt>
                <c:pt idx="2" formatCode="_(* #,##0_);_(* \(#,##0\);_(* &quot;-&quot;??_);_(@_)">
                  <c:v>197.565575</c:v>
                </c:pt>
                <c:pt idx="3">
                  <c:v>189.073846</c:v>
                </c:pt>
                <c:pt idx="4">
                  <c:v>239.11416500000001</c:v>
                </c:pt>
                <c:pt idx="5">
                  <c:v>262.322722</c:v>
                </c:pt>
                <c:pt idx="6">
                  <c:v>543.99848811000015</c:v>
                </c:pt>
                <c:pt idx="7">
                  <c:v>680.55352473000141</c:v>
                </c:pt>
                <c:pt idx="8">
                  <c:v>908.00820849999889</c:v>
                </c:pt>
                <c:pt idx="9">
                  <c:v>1812.65304429</c:v>
                </c:pt>
                <c:pt idx="10" formatCode="_(* #,##0_);_(* \(#,##0\);_(* &quot;-&quot;??_);_(@_)">
                  <c:v>1197.0584147499999</c:v>
                </c:pt>
                <c:pt idx="11" formatCode="_(* #,##0_);_(* \(#,##0\);_(* &quot;-&quot;??_);_(@_)">
                  <c:v>2070.5971215999994</c:v>
                </c:pt>
                <c:pt idx="12">
                  <c:v>3844.6118074600017</c:v>
                </c:pt>
                <c:pt idx="13">
                  <c:v>5668.2114198999498</c:v>
                </c:pt>
                <c:pt idx="14" formatCode="_(* #,##0.0_);_(* \(#,##0.0\);_(* &quot;-&quot;??_);_(@_)">
                  <c:v>6376.0289432099971</c:v>
                </c:pt>
                <c:pt idx="15" formatCode="_(* #,##0.0_);_(* \(#,##0.0\);_(* &quot;-&quot;??_);_(@_)">
                  <c:v>7545.8294380399984</c:v>
                </c:pt>
                <c:pt idx="16">
                  <c:v>5134.7658066299973</c:v>
                </c:pt>
                <c:pt idx="17">
                  <c:v>3823.4327887100012</c:v>
                </c:pt>
                <c:pt idx="18">
                  <c:v>3714.9457230799926</c:v>
                </c:pt>
                <c:pt idx="19" formatCode="_(* #,##0_);_(* \(#,##0\);_(* &quot;-&quot;??_);_(@_)">
                  <c:v>3544.3181128199985</c:v>
                </c:pt>
                <c:pt idx="20" formatCode="_(* #,##0_);_(* \(#,##0\);_(* &quot;-&quot;??_);_(@_)">
                  <c:v>4545.8296236199994</c:v>
                </c:pt>
                <c:pt idx="21" formatCode="_(* #,##0_);_(* \(#,##0\);_(* &quot;-&quot;??_);_(@_)">
                  <c:v>2211.3005045399996</c:v>
                </c:pt>
                <c:pt idx="22" formatCode="_(* #,##0.0_);_(* \(#,##0.0\);_(* &quot;-&quot;??_);_(@_)">
                  <c:v>3780.7235286399991</c:v>
                </c:pt>
                <c:pt idx="23" formatCode="_(* #,##0_);_(* \(#,##0\);_(* &quot;-&quot;??_);_(@_)">
                  <c:v>7388.513202590002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DF-8F4F-815C-ADFA084D29D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4619616"/>
        <c:axId val="352031216"/>
      </c:lineChart>
      <c:catAx>
        <c:axId val="33461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352031216"/>
        <c:crosses val="autoZero"/>
        <c:auto val="1"/>
        <c:lblAlgn val="ctr"/>
        <c:lblOffset val="100"/>
        <c:tickLblSkip val="2"/>
        <c:noMultiLvlLbl val="0"/>
      </c:catAx>
      <c:valAx>
        <c:axId val="352031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 Dollars FOB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O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334619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Historical exports of oil in colombia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1729859781040883"/>
          <c:y val="0.1011260053619303"/>
          <c:w val="0.82624319052263473"/>
          <c:h val="0.81201692325772712"/>
        </c:manualLayout>
      </c:layout>
      <c:lineChart>
        <c:grouping val="standard"/>
        <c:varyColors val="0"/>
        <c:ser>
          <c:idx val="0"/>
          <c:order val="0"/>
          <c:tx>
            <c:strRef>
              <c:f>'HISTORICAL OIL EXPORTS'!$E$13</c:f>
              <c:strCache>
                <c:ptCount val="1"/>
                <c:pt idx="0">
                  <c:v> Millon de Dolares FOB 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'HISTORICAL OIL EXPORTS'!$A$14:$B$37</c:f>
              <c:strCache>
                <c:ptCount val="2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</c:strCache>
            </c:strRef>
          </c:cat>
          <c:val>
            <c:numRef>
              <c:f>'HISTORICAL OIL EXPORTS'!$E$14:$E$37</c:f>
              <c:numCache>
                <c:formatCode>_ * #,##0_ ;_ * \-#,##0_ ;_ * "-"??_ ;_ @_ </c:formatCode>
                <c:ptCount val="24"/>
                <c:pt idx="0">
                  <c:v>3754.7442710000005</c:v>
                </c:pt>
                <c:pt idx="1">
                  <c:v>4775.4879800000008</c:v>
                </c:pt>
                <c:pt idx="2">
                  <c:v>3285.0642520000001</c:v>
                </c:pt>
                <c:pt idx="3">
                  <c:v>3275.2047030000003</c:v>
                </c:pt>
                <c:pt idx="4">
                  <c:v>3383.239497</c:v>
                </c:pt>
                <c:pt idx="5">
                  <c:v>4227.4213837500001</c:v>
                </c:pt>
                <c:pt idx="6">
                  <c:v>5559.3832362700005</c:v>
                </c:pt>
                <c:pt idx="7">
                  <c:v>6333.1265953099992</c:v>
                </c:pt>
                <c:pt idx="8">
                  <c:v>7322.9333722300007</c:v>
                </c:pt>
                <c:pt idx="9">
                  <c:v>12210.501603070001</c:v>
                </c:pt>
                <c:pt idx="10">
                  <c:v>10267.50196268</c:v>
                </c:pt>
                <c:pt idx="11">
                  <c:v>16501.624997690004</c:v>
                </c:pt>
                <c:pt idx="12">
                  <c:v>28420.664786280002</c:v>
                </c:pt>
                <c:pt idx="13">
                  <c:v>31558.933116420005</c:v>
                </c:pt>
                <c:pt idx="14">
                  <c:v>32485.854635150004</c:v>
                </c:pt>
                <c:pt idx="15">
                  <c:v>28988.175762630002</c:v>
                </c:pt>
                <c:pt idx="16">
                  <c:v>14566.12951932</c:v>
                </c:pt>
                <c:pt idx="17">
                  <c:v>10795.579294610001</c:v>
                </c:pt>
                <c:pt idx="18">
                  <c:v>13308.015211409998</c:v>
                </c:pt>
                <c:pt idx="19">
                  <c:v>16842.686907540003</c:v>
                </c:pt>
                <c:pt idx="20">
                  <c:v>15961.9534141</c:v>
                </c:pt>
                <c:pt idx="21">
                  <c:v>8754.7672796099996</c:v>
                </c:pt>
                <c:pt idx="22">
                  <c:v>13514.410592940001</c:v>
                </c:pt>
                <c:pt idx="23">
                  <c:v>18724.034003289999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BE-D441-8A63-8E5C73452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7089919"/>
        <c:axId val="1247091647"/>
      </c:lineChart>
      <c:catAx>
        <c:axId val="124708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MX" b="1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247091647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470916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MX" b="1"/>
                  <a:t>mILLION  OF DOLLARS FOB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247089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Colombian</a:t>
            </a:r>
            <a:r>
              <a:rPr lang="en-US" baseline="0"/>
              <a:t> Oil </a:t>
            </a:r>
            <a:r>
              <a:rPr lang="en-US"/>
              <a:t>Export Destinations</a:t>
            </a:r>
            <a:r>
              <a:rPr lang="en-US" baseline="0"/>
              <a:t> in 2021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Trade Value</c:v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United States</c:v>
              </c:pt>
              <c:pt idx="1">
                <c:v>China</c:v>
              </c:pt>
              <c:pt idx="2">
                <c:v>India</c:v>
              </c:pt>
              <c:pt idx="3">
                <c:v>Panama</c:v>
              </c:pt>
              <c:pt idx="4">
                <c:v>Santa Lucia</c:v>
              </c:pt>
              <c:pt idx="5">
                <c:v>Germany</c:v>
              </c:pt>
              <c:pt idx="6">
                <c:v>Canada</c:v>
              </c:pt>
              <c:pt idx="7">
                <c:v>Brunei</c:v>
              </c:pt>
              <c:pt idx="8">
                <c:v>Spain</c:v>
              </c:pt>
              <c:pt idx="9">
                <c:v>Jamaica</c:v>
              </c:pt>
              <c:pt idx="10">
                <c:v>Côte d'Ivoire</c:v>
              </c:pt>
              <c:pt idx="11">
                <c:v>Ecuador</c:v>
              </c:pt>
            </c:strLit>
          </c:cat>
          <c:val>
            <c:numLit>
              <c:formatCode>General</c:formatCode>
              <c:ptCount val="12"/>
              <c:pt idx="0">
                <c:v>3348825763.0000005</c:v>
              </c:pt>
              <c:pt idx="1">
                <c:v>2673525213</c:v>
              </c:pt>
              <c:pt idx="2">
                <c:v>1954551418</c:v>
              </c:pt>
              <c:pt idx="3">
                <c:v>1942604594</c:v>
              </c:pt>
              <c:pt idx="4">
                <c:v>245086047</c:v>
              </c:pt>
              <c:pt idx="5">
                <c:v>179030659</c:v>
              </c:pt>
              <c:pt idx="6">
                <c:v>154539697</c:v>
              </c:pt>
              <c:pt idx="7">
                <c:v>132109498.00000001</c:v>
              </c:pt>
              <c:pt idx="8">
                <c:v>122194670</c:v>
              </c:pt>
              <c:pt idx="9">
                <c:v>115402270</c:v>
              </c:pt>
              <c:pt idx="10">
                <c:v>108603787</c:v>
              </c:pt>
              <c:pt idx="11">
                <c:v>106783653</c:v>
              </c:pt>
            </c:numLit>
          </c:val>
          <c:extLst>
            <c:ext xmlns:c16="http://schemas.microsoft.com/office/drawing/2014/chart" uri="{C3380CC4-5D6E-409C-BE32-E72D297353CC}">
              <c16:uniqueId val="{00000000-F841-2C49-9717-BD374D2D1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602166447"/>
        <c:axId val="1203874735"/>
      </c:barChart>
      <c:catAx>
        <c:axId val="1602166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dESTINATION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1203874735"/>
        <c:crosses val="autoZero"/>
        <c:auto val="1"/>
        <c:lblAlgn val="ctr"/>
        <c:lblOffset val="100"/>
        <c:noMultiLvlLbl val="0"/>
      </c:catAx>
      <c:valAx>
        <c:axId val="120387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TRADE</a:t>
                </a:r>
                <a:r>
                  <a:rPr lang="es-MX" baseline="0"/>
                  <a:t> VALUE</a:t>
                </a:r>
                <a:endParaRPr lang="es-MX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1602166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6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9525</xdr:rowOff>
    </xdr:from>
    <xdr:to>
      <xdr:col>1</xdr:col>
      <xdr:colOff>342900</xdr:colOff>
      <xdr:row>5</xdr:row>
      <xdr:rowOff>133350</xdr:rowOff>
    </xdr:to>
    <xdr:pic>
      <xdr:nvPicPr>
        <xdr:cNvPr id="2" name="Imagen 16">
          <a:extLst>
            <a:ext uri="{FF2B5EF4-FFF2-40B4-BE49-F238E27FC236}">
              <a16:creationId xmlns:a16="http://schemas.microsoft.com/office/drawing/2014/main" id="{3D577F8A-D0C5-AA40-AA61-A3AE175978A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19910" r="978" b="45454"/>
        <a:stretch>
          <a:fillRect/>
        </a:stretch>
      </xdr:blipFill>
      <xdr:spPr bwMode="auto">
        <a:xfrm>
          <a:off x="0" y="1025525"/>
          <a:ext cx="50927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1</xdr:row>
      <xdr:rowOff>123825</xdr:rowOff>
    </xdr:from>
    <xdr:to>
      <xdr:col>0</xdr:col>
      <xdr:colOff>1581150</xdr:colOff>
      <xdr:row>4</xdr:row>
      <xdr:rowOff>95250</xdr:rowOff>
    </xdr:to>
    <xdr:pic>
      <xdr:nvPicPr>
        <xdr:cNvPr id="3" name="Imagen 17">
          <a:extLst>
            <a:ext uri="{FF2B5EF4-FFF2-40B4-BE49-F238E27FC236}">
              <a16:creationId xmlns:a16="http://schemas.microsoft.com/office/drawing/2014/main" id="{78A128C0-55C0-E14B-AC1C-5FCBB4AF8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7025"/>
          <a:ext cx="14859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2286000</xdr:colOff>
      <xdr:row>1</xdr:row>
      <xdr:rowOff>152400</xdr:rowOff>
    </xdr:from>
    <xdr:to>
      <xdr:col>0</xdr:col>
      <xdr:colOff>4492625</xdr:colOff>
      <xdr:row>4</xdr:row>
      <xdr:rowOff>98425</xdr:rowOff>
    </xdr:to>
    <xdr:pic>
      <xdr:nvPicPr>
        <xdr:cNvPr id="4" name="Imagen 5" descr="https://attachments.office.net/owa/lkcifuentesm%40dane.gov.co/service.svc/s/GetAttachmentThumbnail?id=AAMkAGViMWE3YTZjLTg1MjItNDlhZi05ZTBiLWY0NDAzYjZkMjE1ZQBGAAAAAABsg3NJgh4KQ6O6Vgouhf5gBwAe2ZyjX3pSS6myoSKuVV9kAAAAAAEMAAAe2ZyjX3pSS6myoSKuVV9kAABamZS1AAABEgAQACzmakLgAWNDldNYZ7H43wk%3D&amp;thumbnailType=2&amp;token=eyJhbGciOiJSUzI1NiIsImtpZCI6IkQ4OThGN0RDMjk2ODQ1MDk1RUUwREZGQ0MzODBBOTM5NjUwNDNFNjQiLCJ0eXAiOiJKV1QiLCJ4NXQiOiIySmozM0Nsb1JRbGU0Tl84dzRDcE9XVUVQbVEifQ.eyJvcmlnaW4iOiJodHRwczovL291dGxvb2sub2ZmaWNlLmNvbSIsInVjIjoiYzU4ZmE2NTNkMWU5NDU5OTk3ZTQ1OWExNTE5ZTM3ZjQiLCJzaWduaW5fc3RhdGUiOiJbXCJrbXNpXCJdIiwidmVyIjoiRXhjaGFuZ2UuQ2FsbGJhY2suVjEiLCJhcHBjdHhzZW5kZXIiOiJPd2FEb3dubG9hZEAwZDFkZTM0ZC1hZjQ5LTRiZjUtYjhlZS0zYzNjNDRjZTc5NDIiLCJpc3NyaW5nIjoiV1ciLCJhcHBjdHgiOiJ7XCJtc2V4Y2hwcm90XCI6XCJvd2FcIixcInB1aWRcIjpcIjExNTM4MDExMjM1Njc1MzcxNzdcIixcInNjb3BlXCI6XCJPd2FEb3dubG9hZFwiLFwib2lkXCI6XCIyNDI4MDdhNS0wYzZkLTRkZDQtYTI4Mi1jOTJiOTdlOTBjZjlcIixcInByaW1hcnlzaWRcIjpcIlMtMS01LTIxLTkzNTQxNzg1NC0xNTMyMzI3OTc4LTY5NTc0MTM5Mi00MDg4ODc5MFwifSIsIm5iZiI6MTY3ODMyNzExOSwiZXhwIjoxNjc4MzI3NzE5LCJpc3MiOiIwMDAwMDAwMi0wMDAwLTBmZjEtY2UwMC0wMDAwMDAwMDAwMDBAMGQxZGUzNGQtYWY0OS00YmY1LWI4ZWUtM2MzYzQ0Y2U3OTQyIiwiYXVkIjoiMDAwMDAwMDItMDAwMC0wZmYxLWNlMDAtMDAwMDAwMDAwMDAwL2F0dGFjaG1lbnRzLm9mZmljZS5uZXRAMGQxZGUzNGQtYWY0OS00YmY1LWI4ZWUtM2MzYzQ0Y2U3OTQyIiwiaGFwcCI6Im93YSJ9.N5_qZuBXUphMTUYm-TWLGeWHJMqXs5ywVlkK0yZYmZcD5XwCGzRqWSGWpY3difcfBpv0P1ptO_gGtEJxVG90QyqabckWxOFRTHI-Z2aMoj3p7rQa080rB2-Z_RcxIRab5CrqVnwbYbt4YX567TKPZIsivAdB6aJvEVzXHAyNyOlEb_0TYvxbIFEcAb4MWQmX4SNOoJd8lIVEotU1inqMNsvVqalqRdKTLYIqf-HFiIRYfpeZD5T8Kr4TdrNNDSsw1cR-IU4LG4-ZEUXeQoT-kUa8HV7CN-mijtPZbQQH3noAbtb9MwoskkjhEecdRNF5bVwuMWtPUbsgNhMUmtDmLQ&amp;X-OWA-CANARY=FgVaM-WKy0i2JurC0AP61GAIINNBINsYJYn3XUYMiH_WjFUdP17Y7SqSF3KCLzUDXUoP--DJDBQ.&amp;owa=outlook.office.com&amp;scriptVer=20230224007.07&amp;animation=true">
          <a:extLst>
            <a:ext uri="{FF2B5EF4-FFF2-40B4-BE49-F238E27FC236}">
              <a16:creationId xmlns:a16="http://schemas.microsoft.com/office/drawing/2014/main" id="{C6A61FB8-42D5-F945-B669-F353F7848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355600"/>
          <a:ext cx="2105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898448</xdr:colOff>
      <xdr:row>31</xdr:row>
      <xdr:rowOff>153949</xdr:rowOff>
    </xdr:from>
    <xdr:to>
      <xdr:col>11</xdr:col>
      <xdr:colOff>319048</xdr:colOff>
      <xdr:row>56</xdr:row>
      <xdr:rowOff>154879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613BBD52-8C7E-0E76-62EA-FBB25D4E09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4</xdr:row>
      <xdr:rowOff>0</xdr:rowOff>
    </xdr:from>
    <xdr:to>
      <xdr:col>26</xdr:col>
      <xdr:colOff>107176</xdr:colOff>
      <xdr:row>23</xdr:row>
      <xdr:rowOff>134744</xdr:rowOff>
    </xdr:to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3E94608A-F4B6-0341-9A29-233E46B91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795865</xdr:colOff>
      <xdr:row>1</xdr:row>
      <xdr:rowOff>74084</xdr:rowOff>
    </xdr:from>
    <xdr:to>
      <xdr:col>2</xdr:col>
      <xdr:colOff>719665</xdr:colOff>
      <xdr:row>2</xdr:row>
      <xdr:rowOff>359640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865" y="150284"/>
          <a:ext cx="1114425" cy="409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381000</xdr:colOff>
      <xdr:row>1</xdr:row>
      <xdr:rowOff>63500</xdr:rowOff>
    </xdr:from>
    <xdr:to>
      <xdr:col>18</xdr:col>
      <xdr:colOff>1002241</xdr:colOff>
      <xdr:row>3</xdr:row>
      <xdr:rowOff>81491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725" y="139700"/>
          <a:ext cx="1935691" cy="5037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179916</xdr:rowOff>
    </xdr:from>
    <xdr:to>
      <xdr:col>19</xdr:col>
      <xdr:colOff>31750</xdr:colOff>
      <xdr:row>4</xdr:row>
      <xdr:rowOff>1058</xdr:rowOff>
    </xdr:to>
    <xdr:pic>
      <xdr:nvPicPr>
        <xdr:cNvPr id="5" name="Imagen 1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741891"/>
          <a:ext cx="13281025" cy="100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795865</xdr:colOff>
      <xdr:row>1</xdr:row>
      <xdr:rowOff>74084</xdr:rowOff>
    </xdr:from>
    <xdr:to>
      <xdr:col>2</xdr:col>
      <xdr:colOff>0</xdr:colOff>
      <xdr:row>2</xdr:row>
      <xdr:rowOff>359640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529FC79-2297-CD4E-8176-F031EEE3A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865" y="150284"/>
          <a:ext cx="1282700" cy="412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179916</xdr:rowOff>
    </xdr:from>
    <xdr:to>
      <xdr:col>1</xdr:col>
      <xdr:colOff>82550</xdr:colOff>
      <xdr:row>4</xdr:row>
      <xdr:rowOff>89958</xdr:rowOff>
    </xdr:to>
    <xdr:pic>
      <xdr:nvPicPr>
        <xdr:cNvPr id="4" name="Imagen 16">
          <a:extLst>
            <a:ext uri="{FF2B5EF4-FFF2-40B4-BE49-F238E27FC236}">
              <a16:creationId xmlns:a16="http://schemas.microsoft.com/office/drawing/2014/main" id="{CF7E8D42-7290-A844-83C6-9EE9E1360E8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738716"/>
          <a:ext cx="15144750" cy="100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381000</xdr:colOff>
      <xdr:row>12</xdr:row>
      <xdr:rowOff>38100</xdr:rowOff>
    </xdr:from>
    <xdr:to>
      <xdr:col>14</xdr:col>
      <xdr:colOff>266700</xdr:colOff>
      <xdr:row>36</xdr:row>
      <xdr:rowOff>139700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48AAF32-0F75-88BA-00AE-25885AEF29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508000</xdr:colOff>
      <xdr:row>4</xdr:row>
      <xdr:rowOff>50800</xdr:rowOff>
    </xdr:from>
    <xdr:to>
      <xdr:col>11</xdr:col>
      <xdr:colOff>772160</xdr:colOff>
      <xdr:row>23</xdr:row>
      <xdr:rowOff>10160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AA50A2A-78F1-A721-08D9-5A1AF6BC97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98869-261F-EC4C-AA0B-E0EBC8E2C6FF}">
  <dimension ref="A3:BB34"/>
  <sheetViews>
    <sheetView topLeftCell="AA1" workbookViewId="0">
      <selection activeCell="A16" sqref="A16:XFD16"/>
    </sheetView>
  </sheetViews>
  <sheetFormatPr baseColWidth="10" defaultColWidth="11.5" defaultRowHeight="16" x14ac:dyDescent="0.25"/>
  <cols>
    <col min="1" max="1" width="66.33203125" style="99" customWidth="1"/>
    <col min="2" max="2" width="8" style="99" bestFit="1" customWidth="1"/>
    <col min="3" max="3" width="9.5" style="99" bestFit="1" customWidth="1"/>
    <col min="4" max="4" width="6.5" style="99" bestFit="1" customWidth="1"/>
    <col min="5" max="5" width="9.5" style="99" bestFit="1" customWidth="1"/>
    <col min="6" max="6" width="7.5" style="99" bestFit="1" customWidth="1"/>
    <col min="7" max="7" width="9.5" style="99" bestFit="1" customWidth="1"/>
    <col min="8" max="8" width="6.5" style="99" bestFit="1" customWidth="1"/>
    <col min="9" max="9" width="9.5" style="99" bestFit="1" customWidth="1"/>
    <col min="10" max="10" width="6.5" style="99" bestFit="1" customWidth="1"/>
    <col min="11" max="11" width="9.5" style="99" bestFit="1" customWidth="1"/>
    <col min="12" max="12" width="6.5" style="99" bestFit="1" customWidth="1"/>
    <col min="13" max="13" width="9.5" style="99" bestFit="1" customWidth="1"/>
    <col min="14" max="14" width="6.5" style="99" bestFit="1" customWidth="1"/>
    <col min="15" max="15" width="9.5" style="99" bestFit="1" customWidth="1"/>
    <col min="16" max="16" width="6.5" style="99" bestFit="1" customWidth="1"/>
    <col min="17" max="17" width="9.5" style="99" bestFit="1" customWidth="1"/>
    <col min="18" max="18" width="6.5" style="99" bestFit="1" customWidth="1"/>
    <col min="19" max="19" width="9.5" style="99" bestFit="1" customWidth="1"/>
    <col min="20" max="20" width="6.5" style="99" bestFit="1" customWidth="1"/>
    <col min="21" max="21" width="9.5" style="99" bestFit="1" customWidth="1"/>
    <col min="22" max="22" width="7.5" style="99" bestFit="1" customWidth="1"/>
    <col min="23" max="23" width="9.5" style="99" bestFit="1" customWidth="1"/>
    <col min="24" max="24" width="7.5" style="99" bestFit="1" customWidth="1"/>
    <col min="25" max="25" width="9.5" style="99" bestFit="1" customWidth="1"/>
    <col min="26" max="26" width="6.5" style="99" bestFit="1" customWidth="1"/>
    <col min="27" max="27" width="9.5" style="99" bestFit="1" customWidth="1"/>
    <col min="28" max="28" width="6.5" style="99" bestFit="1" customWidth="1"/>
    <col min="29" max="29" width="9.5" style="99" bestFit="1" customWidth="1"/>
    <col min="30" max="33" width="9" style="99" bestFit="1" customWidth="1"/>
    <col min="34" max="34" width="6.5" style="99" bestFit="1" customWidth="1"/>
    <col min="35" max="35" width="9.5" style="99" bestFit="1" customWidth="1"/>
    <col min="36" max="36" width="6.5" style="99" bestFit="1" customWidth="1"/>
    <col min="37" max="37" width="9.5" style="99" bestFit="1" customWidth="1"/>
    <col min="38" max="38" width="6.5" style="99" bestFit="1" customWidth="1"/>
    <col min="39" max="39" width="9.5" style="99" bestFit="1" customWidth="1"/>
    <col min="40" max="40" width="9" style="99" bestFit="1" customWidth="1"/>
    <col min="41" max="41" width="9.5" style="99" bestFit="1" customWidth="1"/>
    <col min="42" max="42" width="9" style="99" bestFit="1" customWidth="1"/>
    <col min="43" max="43" width="9.1640625" style="99" customWidth="1"/>
    <col min="44" max="44" width="11.5" style="99"/>
    <col min="45" max="45" width="9.5" style="99" bestFit="1" customWidth="1"/>
    <col min="46" max="46" width="9" style="99" bestFit="1" customWidth="1"/>
    <col min="47" max="47" width="9.5" style="99" bestFit="1" customWidth="1"/>
    <col min="48" max="48" width="7.5" style="99" bestFit="1" customWidth="1"/>
    <col min="49" max="49" width="8.83203125" style="99" customWidth="1"/>
    <col min="50" max="50" width="9.33203125" style="99" customWidth="1"/>
    <col min="51" max="51" width="8.5" style="99" customWidth="1"/>
    <col min="52" max="53" width="13.5" style="99" bestFit="1" customWidth="1"/>
    <col min="54" max="16384" width="11.5" style="99"/>
  </cols>
  <sheetData>
    <row r="3" spans="1:54" x14ac:dyDescent="0.25">
      <c r="X3" s="100"/>
    </row>
    <row r="5" spans="1:54" x14ac:dyDescent="0.25">
      <c r="X5" s="101"/>
      <c r="Y5" s="100"/>
    </row>
    <row r="6" spans="1:54" x14ac:dyDescent="0.25">
      <c r="T6" s="102"/>
    </row>
    <row r="7" spans="1:54" ht="23" x14ac:dyDescent="0.25">
      <c r="A7" s="103" t="s">
        <v>73</v>
      </c>
      <c r="F7" s="104"/>
      <c r="G7" s="104"/>
      <c r="H7" s="105"/>
      <c r="I7" s="105"/>
      <c r="J7" s="105"/>
      <c r="K7" s="105"/>
      <c r="AB7" s="102"/>
    </row>
    <row r="8" spans="1:54" ht="30" x14ac:dyDescent="0.25">
      <c r="A8" s="106" t="s">
        <v>74</v>
      </c>
      <c r="F8" s="107"/>
      <c r="G8" s="107"/>
      <c r="H8" s="221"/>
      <c r="I8" s="221"/>
      <c r="J8" s="221"/>
      <c r="K8" s="221"/>
      <c r="Z8" s="102"/>
      <c r="AB8" s="108"/>
    </row>
    <row r="9" spans="1:54" x14ac:dyDescent="0.25">
      <c r="A9" s="109"/>
      <c r="I9" s="110"/>
      <c r="L9" s="111"/>
      <c r="M9" s="112"/>
      <c r="O9" s="112"/>
      <c r="AK9" s="113"/>
      <c r="AM9" s="113"/>
      <c r="AN9" s="113"/>
      <c r="AO9" s="113"/>
      <c r="AQ9" s="113"/>
      <c r="AR9" s="113"/>
      <c r="AS9" s="113"/>
      <c r="AT9" s="113"/>
      <c r="AU9" s="113"/>
      <c r="AY9" s="113" t="s">
        <v>75</v>
      </c>
    </row>
    <row r="10" spans="1:54" ht="18" x14ac:dyDescent="0.25">
      <c r="A10" s="114" t="s">
        <v>76</v>
      </c>
      <c r="B10" s="115">
        <v>1999</v>
      </c>
      <c r="C10" s="116" t="s">
        <v>77</v>
      </c>
      <c r="D10" s="116">
        <v>2000</v>
      </c>
      <c r="E10" s="116" t="s">
        <v>77</v>
      </c>
      <c r="F10" s="115">
        <v>2001</v>
      </c>
      <c r="G10" s="116" t="s">
        <v>77</v>
      </c>
      <c r="H10" s="116">
        <v>2002</v>
      </c>
      <c r="I10" s="116" t="s">
        <v>77</v>
      </c>
      <c r="J10" s="116">
        <v>2003</v>
      </c>
      <c r="K10" s="117" t="s">
        <v>77</v>
      </c>
      <c r="L10" s="116">
        <v>2004</v>
      </c>
      <c r="M10" s="116" t="s">
        <v>77</v>
      </c>
      <c r="N10" s="116">
        <v>2005</v>
      </c>
      <c r="O10" s="116" t="s">
        <v>77</v>
      </c>
      <c r="P10" s="116">
        <v>2006</v>
      </c>
      <c r="Q10" s="118" t="s">
        <v>77</v>
      </c>
      <c r="R10" s="116">
        <v>2007</v>
      </c>
      <c r="S10" s="118" t="s">
        <v>77</v>
      </c>
      <c r="T10" s="119">
        <v>2008</v>
      </c>
      <c r="U10" s="118" t="s">
        <v>77</v>
      </c>
      <c r="V10" s="119">
        <v>2009</v>
      </c>
      <c r="W10" s="118" t="s">
        <v>77</v>
      </c>
      <c r="X10" s="119">
        <v>2010</v>
      </c>
      <c r="Y10" s="119" t="s">
        <v>77</v>
      </c>
      <c r="Z10" s="119">
        <v>2011</v>
      </c>
      <c r="AA10" s="120" t="s">
        <v>77</v>
      </c>
      <c r="AB10" s="119">
        <v>2012</v>
      </c>
      <c r="AC10" s="116" t="s">
        <v>77</v>
      </c>
      <c r="AD10" s="119">
        <v>2013</v>
      </c>
      <c r="AE10" s="119" t="s">
        <v>78</v>
      </c>
      <c r="AF10" s="119">
        <v>2014</v>
      </c>
      <c r="AG10" s="119" t="s">
        <v>78</v>
      </c>
      <c r="AH10" s="119">
        <v>2015</v>
      </c>
      <c r="AI10" s="119" t="s">
        <v>77</v>
      </c>
      <c r="AJ10" s="121">
        <v>2016</v>
      </c>
      <c r="AK10" s="116" t="s">
        <v>77</v>
      </c>
      <c r="AL10" s="121">
        <v>2017</v>
      </c>
      <c r="AM10" s="119" t="s">
        <v>77</v>
      </c>
      <c r="AN10" s="121">
        <v>2018</v>
      </c>
      <c r="AO10" s="121" t="s">
        <v>77</v>
      </c>
      <c r="AP10" s="121">
        <v>2019</v>
      </c>
      <c r="AQ10" s="121" t="s">
        <v>77</v>
      </c>
      <c r="AR10" s="121">
        <v>2020</v>
      </c>
      <c r="AS10" s="121" t="s">
        <v>77</v>
      </c>
      <c r="AT10" s="121">
        <v>2021</v>
      </c>
      <c r="AU10" s="121" t="s">
        <v>77</v>
      </c>
      <c r="AV10" s="121">
        <v>2022</v>
      </c>
      <c r="AW10" s="121" t="s">
        <v>77</v>
      </c>
      <c r="AX10" s="121" t="s">
        <v>79</v>
      </c>
      <c r="AY10" s="118" t="s">
        <v>77</v>
      </c>
    </row>
    <row r="11" spans="1:54" s="133" customFormat="1" ht="17" thickBot="1" x14ac:dyDescent="0.3">
      <c r="A11" s="122" t="s">
        <v>80</v>
      </c>
      <c r="B11" s="123">
        <v>10659.216359000002</v>
      </c>
      <c r="C11" s="124">
        <v>100</v>
      </c>
      <c r="D11" s="125">
        <v>11757.00374</v>
      </c>
      <c r="E11" s="124">
        <v>100</v>
      </c>
      <c r="F11" s="123">
        <v>12820.670279</v>
      </c>
      <c r="G11" s="124">
        <v>100</v>
      </c>
      <c r="H11" s="125">
        <v>12695.461003999999</v>
      </c>
      <c r="I11" s="124">
        <v>100</v>
      </c>
      <c r="J11" s="125">
        <v>13881.703481</v>
      </c>
      <c r="K11" s="124">
        <v>100</v>
      </c>
      <c r="L11" s="125">
        <v>16764.167804999997</v>
      </c>
      <c r="M11" s="124">
        <v>100</v>
      </c>
      <c r="N11" s="125">
        <v>21204.163577649924</v>
      </c>
      <c r="O11" s="126">
        <v>100</v>
      </c>
      <c r="P11" s="125">
        <v>26162.440404280005</v>
      </c>
      <c r="Q11" s="126">
        <v>100</v>
      </c>
      <c r="R11" s="125">
        <v>32888.739318550113</v>
      </c>
      <c r="S11" s="126">
        <v>100</v>
      </c>
      <c r="T11" s="125">
        <v>39665.825879330245</v>
      </c>
      <c r="U11" s="126">
        <v>100</v>
      </c>
      <c r="V11" s="123">
        <v>32891.132827530011</v>
      </c>
      <c r="W11" s="126">
        <v>100</v>
      </c>
      <c r="X11" s="123">
        <v>40485.555689790002</v>
      </c>
      <c r="Y11" s="126">
        <v>100</v>
      </c>
      <c r="Z11" s="125">
        <v>54232.569162210108</v>
      </c>
      <c r="AA11" s="127">
        <v>100</v>
      </c>
      <c r="AB11" s="125">
        <v>59047.684161589939</v>
      </c>
      <c r="AC11" s="128">
        <v>100</v>
      </c>
      <c r="AD11" s="128">
        <v>59381.211075629835</v>
      </c>
      <c r="AE11" s="128">
        <v>100</v>
      </c>
      <c r="AF11" s="128">
        <v>64028.883709179994</v>
      </c>
      <c r="AG11" s="128">
        <v>100</v>
      </c>
      <c r="AH11" s="125">
        <v>54057.599471979986</v>
      </c>
      <c r="AI11" s="127">
        <v>100</v>
      </c>
      <c r="AJ11" s="125">
        <v>44889.366874920008</v>
      </c>
      <c r="AK11" s="127">
        <v>100</v>
      </c>
      <c r="AL11" s="125">
        <v>46071.05787785042</v>
      </c>
      <c r="AM11" s="127">
        <v>100</v>
      </c>
      <c r="AN11" s="129">
        <v>51230.567184149979</v>
      </c>
      <c r="AO11" s="127">
        <v>100</v>
      </c>
      <c r="AP11" s="123">
        <v>52702.624272089997</v>
      </c>
      <c r="AQ11" s="126">
        <v>100</v>
      </c>
      <c r="AR11" s="123">
        <v>43488.662007710023</v>
      </c>
      <c r="AS11" s="126">
        <v>100</v>
      </c>
      <c r="AT11" s="126">
        <v>61101.362246569988</v>
      </c>
      <c r="AU11" s="126">
        <v>100</v>
      </c>
      <c r="AV11" s="123">
        <v>77413.35061283996</v>
      </c>
      <c r="AW11" s="126">
        <v>100</v>
      </c>
      <c r="AX11" s="123">
        <v>31820.91835245</v>
      </c>
      <c r="AY11" s="130">
        <f>+AX11/$AX$11*100</f>
        <v>100</v>
      </c>
      <c r="AZ11" s="131"/>
      <c r="BA11" s="131"/>
      <c r="BB11" s="132"/>
    </row>
    <row r="12" spans="1:54" s="133" customFormat="1" ht="18" thickTop="1" thickBot="1" x14ac:dyDescent="0.3">
      <c r="A12" s="169" t="s">
        <v>86</v>
      </c>
      <c r="B12" s="135">
        <v>1992.9948769999999</v>
      </c>
      <c r="C12" s="170">
        <v>18.697386467038307</v>
      </c>
      <c r="D12" s="137">
        <v>2207.79799</v>
      </c>
      <c r="E12" s="170">
        <v>18.778576913168525</v>
      </c>
      <c r="F12" s="135">
        <v>2512.49325</v>
      </c>
      <c r="G12" s="170">
        <v>19.597206661771914</v>
      </c>
      <c r="H12" s="137">
        <v>2684.1121500000004</v>
      </c>
      <c r="I12" s="170">
        <v>21.142297622388888</v>
      </c>
      <c r="J12" s="137">
        <v>2666.2762690000004</v>
      </c>
      <c r="K12" s="170">
        <v>19.207125931261636</v>
      </c>
      <c r="L12" s="137">
        <v>3166.3668479999997</v>
      </c>
      <c r="M12" s="170">
        <v>18.88770671369452</v>
      </c>
      <c r="N12" s="137">
        <v>4006.4731765600045</v>
      </c>
      <c r="O12" s="171">
        <v>18.894747542803316</v>
      </c>
      <c r="P12" s="137">
        <v>5307.0390800499963</v>
      </c>
      <c r="Q12" s="171">
        <v>20.284954301059006</v>
      </c>
      <c r="R12" s="137">
        <v>6816.1963660900237</v>
      </c>
      <c r="S12" s="171">
        <v>20.725015635505098</v>
      </c>
      <c r="T12" s="137">
        <v>7598.7531300599976</v>
      </c>
      <c r="U12" s="171">
        <v>19.156926552283608</v>
      </c>
      <c r="V12" s="135">
        <v>6674.7503885800015</v>
      </c>
      <c r="W12" s="171">
        <v>20.293464574723338</v>
      </c>
      <c r="X12" s="135">
        <v>9003.845140660007</v>
      </c>
      <c r="Y12" s="171">
        <v>22.239648159085725</v>
      </c>
      <c r="Z12" s="137">
        <v>11315.42755371999</v>
      </c>
      <c r="AA12" s="142">
        <v>20.864634902092586</v>
      </c>
      <c r="AB12" s="137">
        <v>12956.156308220001</v>
      </c>
      <c r="AC12" s="142">
        <v>21.941853422674754</v>
      </c>
      <c r="AD12" s="142">
        <v>13122.395457469869</v>
      </c>
      <c r="AE12" s="142">
        <v>22.098564882344284</v>
      </c>
      <c r="AF12" s="142">
        <v>14251.018415830009</v>
      </c>
      <c r="AG12" s="142">
        <v>22.257171436188575</v>
      </c>
      <c r="AH12" s="137">
        <v>12124.580631559998</v>
      </c>
      <c r="AI12" s="142">
        <v>22.42900304488106</v>
      </c>
      <c r="AJ12" s="137">
        <v>10984.926460699997</v>
      </c>
      <c r="AK12" s="142">
        <v>24.471110254926202</v>
      </c>
      <c r="AL12" s="137">
        <v>10977.529258909972</v>
      </c>
      <c r="AM12" s="142">
        <v>23.827387007294305</v>
      </c>
      <c r="AN12" s="143">
        <v>12098.038021539996</v>
      </c>
      <c r="AO12" s="142">
        <v>23.614882064555708</v>
      </c>
      <c r="AP12" s="135">
        <v>12543.139322449997</v>
      </c>
      <c r="AQ12" s="171">
        <v>23.799838235175951</v>
      </c>
      <c r="AR12" s="135">
        <v>10720.856556680001</v>
      </c>
      <c r="AS12" s="171">
        <v>24.652072659258454</v>
      </c>
      <c r="AT12" s="171">
        <v>13496.621187609997</v>
      </c>
      <c r="AU12" s="171">
        <v>22.088903898975918</v>
      </c>
      <c r="AV12" s="135">
        <v>15817.030037820001</v>
      </c>
      <c r="AW12" s="171">
        <v>20.431915054192928</v>
      </c>
      <c r="AX12" s="135">
        <v>7080.8034851800003</v>
      </c>
      <c r="AY12" s="144">
        <f t="shared" ref="AY12:AY24" si="0">+AX12/$AX$11*100</f>
        <v>22.252040015793025</v>
      </c>
      <c r="AZ12" s="145"/>
      <c r="BA12" s="132"/>
      <c r="BB12" s="132"/>
    </row>
    <row r="13" spans="1:54" ht="18" thickTop="1" thickBot="1" x14ac:dyDescent="0.3">
      <c r="A13" s="172" t="s">
        <v>87</v>
      </c>
      <c r="B13" s="173">
        <v>1396.4186489999997</v>
      </c>
      <c r="C13" s="174">
        <v>13.100575145197684</v>
      </c>
      <c r="D13" s="175">
        <v>1406.8175080000001</v>
      </c>
      <c r="E13" s="174">
        <v>11.965782601681813</v>
      </c>
      <c r="F13" s="173">
        <v>1548.7338689999997</v>
      </c>
      <c r="G13" s="174">
        <v>12.079975814812075</v>
      </c>
      <c r="H13" s="175">
        <v>1499.6615790000001</v>
      </c>
      <c r="I13" s="174">
        <v>11.812580720995456</v>
      </c>
      <c r="J13" s="175">
        <v>1399.088301</v>
      </c>
      <c r="K13" s="174">
        <v>10.078649950382124</v>
      </c>
      <c r="L13" s="176">
        <v>1536.80321</v>
      </c>
      <c r="M13" s="174">
        <v>9.1671905690519324</v>
      </c>
      <c r="N13" s="176">
        <v>1871.8000355800098</v>
      </c>
      <c r="O13" s="177">
        <v>8.8275117701552031</v>
      </c>
      <c r="P13" s="176">
        <v>2349.3646929299925</v>
      </c>
      <c r="Q13" s="177">
        <v>8.979914169419958</v>
      </c>
      <c r="R13" s="176">
        <v>3974.5817655800211</v>
      </c>
      <c r="S13" s="177">
        <v>12.084931949149698</v>
      </c>
      <c r="T13" s="176">
        <v>3432.0880609300248</v>
      </c>
      <c r="U13" s="177">
        <v>8.6525062439667408</v>
      </c>
      <c r="V13" s="178">
        <v>3278.8012166000012</v>
      </c>
      <c r="W13" s="177">
        <v>9.9686478838929844</v>
      </c>
      <c r="X13" s="178">
        <v>3959.981989200005</v>
      </c>
      <c r="Y13" s="177">
        <v>9.7812217758410736</v>
      </c>
      <c r="Z13" s="176">
        <v>5151.8157460999992</v>
      </c>
      <c r="AA13" s="179">
        <v>9.49948679490155</v>
      </c>
      <c r="AB13" s="176">
        <v>6297.5274022199937</v>
      </c>
      <c r="AC13" s="179">
        <v>10.665155613869928</v>
      </c>
      <c r="AD13" s="179">
        <v>6421.5817601499984</v>
      </c>
      <c r="AE13" s="179">
        <v>10.814164352376148</v>
      </c>
      <c r="AF13" s="179">
        <v>6793.433554180001</v>
      </c>
      <c r="AG13" s="179">
        <v>10.609951572849315</v>
      </c>
      <c r="AH13" s="176">
        <v>6212.5721138100043</v>
      </c>
      <c r="AI13" s="179">
        <v>11.492504614508835</v>
      </c>
      <c r="AJ13" s="176">
        <v>5971.3472536000027</v>
      </c>
      <c r="AK13" s="179">
        <v>13.302364611732214</v>
      </c>
      <c r="AL13" s="176">
        <v>6035.5812544500204</v>
      </c>
      <c r="AM13" s="179">
        <v>13.10059185194388</v>
      </c>
      <c r="AN13" s="180">
        <v>6500.1180078099997</v>
      </c>
      <c r="AO13" s="179">
        <v>12.6879680727428</v>
      </c>
      <c r="AP13" s="178">
        <v>6808.9676804899955</v>
      </c>
      <c r="AQ13" s="177">
        <v>12.919598928009846</v>
      </c>
      <c r="AR13" s="178">
        <v>6510.6535069400006</v>
      </c>
      <c r="AS13" s="177">
        <v>14.970921629609435</v>
      </c>
      <c r="AT13" s="177">
        <v>7506.2384426599983</v>
      </c>
      <c r="AU13" s="177">
        <v>12.284895404408717</v>
      </c>
      <c r="AV13" s="178">
        <v>8881.961920769998</v>
      </c>
      <c r="AW13" s="177">
        <v>11.47342396428558</v>
      </c>
      <c r="AX13" s="178">
        <v>4028.1863545599986</v>
      </c>
      <c r="AY13" s="181">
        <f t="shared" si="0"/>
        <v>12.658925521707499</v>
      </c>
      <c r="AZ13" s="145"/>
      <c r="BA13" s="132"/>
      <c r="BB13" s="132"/>
    </row>
    <row r="14" spans="1:54" ht="18" thickTop="1" thickBot="1" x14ac:dyDescent="0.3">
      <c r="A14" s="134" t="s">
        <v>88</v>
      </c>
      <c r="B14" s="135">
        <v>596.57622800000001</v>
      </c>
      <c r="C14" s="136">
        <v>5.5968113218406241</v>
      </c>
      <c r="D14" s="137">
        <v>800.98048199999994</v>
      </c>
      <c r="E14" s="136">
        <v>6.8127943114867113</v>
      </c>
      <c r="F14" s="135">
        <v>963.75938100000008</v>
      </c>
      <c r="G14" s="136">
        <v>7.5172308469598397</v>
      </c>
      <c r="H14" s="137">
        <v>1184.4505710000001</v>
      </c>
      <c r="I14" s="136">
        <v>9.3297169013934305</v>
      </c>
      <c r="J14" s="137">
        <v>1267.1879680000002</v>
      </c>
      <c r="K14" s="136">
        <v>9.1284759808795126</v>
      </c>
      <c r="L14" s="138">
        <v>1629.5636379999999</v>
      </c>
      <c r="M14" s="136">
        <v>9.7205161446425894</v>
      </c>
      <c r="N14" s="138">
        <v>2134.673140979995</v>
      </c>
      <c r="O14" s="139">
        <v>10.067235772648113</v>
      </c>
      <c r="P14" s="138">
        <v>2957.6743871200038</v>
      </c>
      <c r="Q14" s="139">
        <v>11.305040131639048</v>
      </c>
      <c r="R14" s="138">
        <v>2841.6146005100031</v>
      </c>
      <c r="S14" s="139">
        <v>8.6400836863554016</v>
      </c>
      <c r="T14" s="138">
        <v>4166.6650691299728</v>
      </c>
      <c r="U14" s="139">
        <v>10.504420308316863</v>
      </c>
      <c r="V14" s="140">
        <v>3395.9491719800003</v>
      </c>
      <c r="W14" s="139">
        <v>10.324816690830353</v>
      </c>
      <c r="X14" s="140">
        <v>5043.8631514600011</v>
      </c>
      <c r="Y14" s="139">
        <v>12.458426383244644</v>
      </c>
      <c r="Z14" s="138">
        <v>6163.6118076199909</v>
      </c>
      <c r="AA14" s="141">
        <v>11.365148107191034</v>
      </c>
      <c r="AB14" s="138">
        <v>6658.6289060000081</v>
      </c>
      <c r="AC14" s="142">
        <v>11.276697808804828</v>
      </c>
      <c r="AD14" s="142">
        <v>6700.8136973198716</v>
      </c>
      <c r="AE14" s="142">
        <v>11.284400529968137</v>
      </c>
      <c r="AF14" s="142">
        <v>7457.5848616500089</v>
      </c>
      <c r="AG14" s="142">
        <v>11.647219863339261</v>
      </c>
      <c r="AH14" s="138">
        <v>5912.0085177499941</v>
      </c>
      <c r="AI14" s="142">
        <v>10.936498430372223</v>
      </c>
      <c r="AJ14" s="138">
        <v>5013.5792070999942</v>
      </c>
      <c r="AK14" s="142">
        <v>11.16874564319399</v>
      </c>
      <c r="AL14" s="138">
        <v>4941.9480044599504</v>
      </c>
      <c r="AM14" s="142">
        <v>10.726795155350427</v>
      </c>
      <c r="AN14" s="143">
        <v>5597.9200137299977</v>
      </c>
      <c r="AO14" s="142">
        <v>10.926913991812912</v>
      </c>
      <c r="AP14" s="140">
        <v>5734.1716419600025</v>
      </c>
      <c r="AQ14" s="139">
        <v>10.880239307166109</v>
      </c>
      <c r="AR14" s="140">
        <v>4210.203049740001</v>
      </c>
      <c r="AS14" s="139">
        <v>9.6811510296490191</v>
      </c>
      <c r="AT14" s="139">
        <v>5990.3827449499995</v>
      </c>
      <c r="AU14" s="139">
        <v>9.8040084945672028</v>
      </c>
      <c r="AV14" s="140">
        <v>6935.0681170500002</v>
      </c>
      <c r="AW14" s="139">
        <v>8.9584910899073442</v>
      </c>
      <c r="AX14" s="140">
        <v>3052.6171306200013</v>
      </c>
      <c r="AY14" s="144">
        <f t="shared" si="0"/>
        <v>9.5931144940855244</v>
      </c>
      <c r="AZ14" s="145"/>
      <c r="BA14" s="132"/>
      <c r="BB14" s="132"/>
    </row>
    <row r="15" spans="1:54" s="133" customFormat="1" ht="18" thickTop="1" thickBot="1" x14ac:dyDescent="0.3">
      <c r="A15" s="172" t="s">
        <v>89</v>
      </c>
      <c r="B15" s="173">
        <v>5013.3646840000001</v>
      </c>
      <c r="C15" s="174">
        <v>47.033144981310151</v>
      </c>
      <c r="D15" s="175">
        <v>5913.7339480000001</v>
      </c>
      <c r="E15" s="174">
        <v>50.299668850832568</v>
      </c>
      <c r="F15" s="173">
        <v>5808.7357519999996</v>
      </c>
      <c r="G15" s="174">
        <v>45.30758240865606</v>
      </c>
      <c r="H15" s="175">
        <v>5875.1833310000002</v>
      </c>
      <c r="I15" s="174">
        <v>46.277825824118466</v>
      </c>
      <c r="J15" s="175">
        <v>6412.3390620000009</v>
      </c>
      <c r="K15" s="174">
        <v>46.192739030743752</v>
      </c>
      <c r="L15" s="176">
        <v>8020.4806820000003</v>
      </c>
      <c r="M15" s="174">
        <v>47.84299927854368</v>
      </c>
      <c r="N15" s="176">
        <v>9521.4913757999984</v>
      </c>
      <c r="O15" s="177">
        <v>44.903876264358047</v>
      </c>
      <c r="P15" s="176">
        <v>11513.128586910025</v>
      </c>
      <c r="Q15" s="177">
        <v>44.006325132523003</v>
      </c>
      <c r="R15" s="176">
        <v>14150.101785560089</v>
      </c>
      <c r="S15" s="177">
        <v>43.024153794727731</v>
      </c>
      <c r="T15" s="176">
        <v>17677.168342970152</v>
      </c>
      <c r="U15" s="177">
        <v>44.565234559206992</v>
      </c>
      <c r="V15" s="178">
        <v>13192.957681890004</v>
      </c>
      <c r="W15" s="177">
        <v>40.110985994521428</v>
      </c>
      <c r="X15" s="178">
        <v>17133.353088209988</v>
      </c>
      <c r="Y15" s="177">
        <v>42.31966882087486</v>
      </c>
      <c r="Z15" s="176">
        <v>22609.160635260032</v>
      </c>
      <c r="AA15" s="179">
        <v>41.689267140628772</v>
      </c>
      <c r="AB15" s="176">
        <v>25473.474793679969</v>
      </c>
      <c r="AC15" s="179">
        <v>43.140514577962513</v>
      </c>
      <c r="AD15" s="179">
        <v>25669.759162669983</v>
      </c>
      <c r="AE15" s="179">
        <v>43.228756533739507</v>
      </c>
      <c r="AF15" s="179">
        <v>27954.426255659972</v>
      </c>
      <c r="AG15" s="179">
        <v>43.659087331007257</v>
      </c>
      <c r="AH15" s="176">
        <v>23309.555235529995</v>
      </c>
      <c r="AI15" s="179">
        <v>43.119848944850361</v>
      </c>
      <c r="AJ15" s="176">
        <v>20345.704411600022</v>
      </c>
      <c r="AK15" s="179">
        <v>45.324106415426641</v>
      </c>
      <c r="AL15" s="176">
        <v>20935.523541000472</v>
      </c>
      <c r="AM15" s="179">
        <v>45.441812073227091</v>
      </c>
      <c r="AN15" s="180">
        <v>23337.923616230004</v>
      </c>
      <c r="AO15" s="179">
        <v>45.55468521818441</v>
      </c>
      <c r="AP15" s="178">
        <v>23653.438350820008</v>
      </c>
      <c r="AQ15" s="177">
        <v>44.880949815142849</v>
      </c>
      <c r="AR15" s="178">
        <v>19327.091797330009</v>
      </c>
      <c r="AS15" s="177">
        <v>44.441679520753127</v>
      </c>
      <c r="AT15" s="177">
        <v>30230.55099476999</v>
      </c>
      <c r="AU15" s="177">
        <v>49.476067117418523</v>
      </c>
      <c r="AV15" s="178">
        <v>38653.206375739974</v>
      </c>
      <c r="AW15" s="177">
        <v>49.930930607890346</v>
      </c>
      <c r="AX15" s="178">
        <v>15690.222097410004</v>
      </c>
      <c r="AY15" s="181">
        <f t="shared" si="0"/>
        <v>49.30788584925287</v>
      </c>
      <c r="AZ15" s="145"/>
      <c r="BA15" s="132"/>
      <c r="BB15" s="132"/>
    </row>
    <row r="16" spans="1:54" ht="18" thickTop="1" thickBot="1" x14ac:dyDescent="0.3">
      <c r="A16" s="134" t="s">
        <v>81</v>
      </c>
      <c r="B16" s="135">
        <v>251.92661800000002</v>
      </c>
      <c r="C16" s="136">
        <v>2.3634628430005393</v>
      </c>
      <c r="D16" s="137">
        <v>234.28475900000001</v>
      </c>
      <c r="E16" s="136">
        <v>1.9927250529223701</v>
      </c>
      <c r="F16" s="135">
        <v>197.565575</v>
      </c>
      <c r="G16" s="136">
        <v>1.5409925588961477</v>
      </c>
      <c r="H16" s="137">
        <v>189.073846</v>
      </c>
      <c r="I16" s="136">
        <v>1.4893027196131587</v>
      </c>
      <c r="J16" s="137">
        <v>239.11416500000001</v>
      </c>
      <c r="K16" s="136">
        <v>1.7225131290787006</v>
      </c>
      <c r="L16" s="138">
        <v>262.322722</v>
      </c>
      <c r="M16" s="136">
        <v>1.5647822489689045</v>
      </c>
      <c r="N16" s="138">
        <v>543.99848811000015</v>
      </c>
      <c r="O16" s="139">
        <v>2.5655267472252352</v>
      </c>
      <c r="P16" s="138">
        <v>680.55352473000141</v>
      </c>
      <c r="Q16" s="139">
        <v>2.6012616339057852</v>
      </c>
      <c r="R16" s="138">
        <v>908.00820849999889</v>
      </c>
      <c r="S16" s="139">
        <v>2.7608483247269331</v>
      </c>
      <c r="T16" s="138">
        <v>1812.65304429</v>
      </c>
      <c r="U16" s="139">
        <v>4.5698104201949032</v>
      </c>
      <c r="V16" s="140">
        <v>1197.0584147499999</v>
      </c>
      <c r="W16" s="139">
        <v>3.6394563271109264</v>
      </c>
      <c r="X16" s="140">
        <v>2070.5971215999994</v>
      </c>
      <c r="Y16" s="139">
        <v>5.1144095377260204</v>
      </c>
      <c r="Z16" s="138">
        <v>3844.6118074600017</v>
      </c>
      <c r="AA16" s="141">
        <v>7.0891198164717828</v>
      </c>
      <c r="AB16" s="138">
        <v>5668.2114198999498</v>
      </c>
      <c r="AC16" s="142">
        <v>9.5993797223076829</v>
      </c>
      <c r="AD16" s="142">
        <v>6376.0289432099971</v>
      </c>
      <c r="AE16" s="142">
        <v>10.737451843293124</v>
      </c>
      <c r="AF16" s="142">
        <v>7545.8294380399984</v>
      </c>
      <c r="AG16" s="142">
        <v>11.78503981470808</v>
      </c>
      <c r="AH16" s="138">
        <v>5134.7658066299973</v>
      </c>
      <c r="AI16" s="142">
        <v>9.4986937207441713</v>
      </c>
      <c r="AJ16" s="138">
        <v>3823.4327887100012</v>
      </c>
      <c r="AK16" s="142">
        <v>8.5174575960575183</v>
      </c>
      <c r="AL16" s="138">
        <v>3714.9457230799926</v>
      </c>
      <c r="AM16" s="142">
        <v>8.0635129606303799</v>
      </c>
      <c r="AN16" s="143">
        <v>3544.3181128199985</v>
      </c>
      <c r="AO16" s="142">
        <v>6.9183659436754406</v>
      </c>
      <c r="AP16" s="140">
        <v>4545.8296236199994</v>
      </c>
      <c r="AQ16" s="139">
        <v>8.6254331476001234</v>
      </c>
      <c r="AR16" s="140">
        <v>2211.3005045399996</v>
      </c>
      <c r="AS16" s="139">
        <v>5.084774749216157</v>
      </c>
      <c r="AT16" s="139">
        <v>3780.7235286399991</v>
      </c>
      <c r="AU16" s="139">
        <v>6.1876255939813118</v>
      </c>
      <c r="AV16" s="140">
        <v>7388.513202590002</v>
      </c>
      <c r="AW16" s="139">
        <v>9.5442364192986187</v>
      </c>
      <c r="AX16" s="140">
        <v>3111.8856272600005</v>
      </c>
      <c r="AY16" s="144">
        <f t="shared" si="0"/>
        <v>9.7793708930477994</v>
      </c>
      <c r="AZ16" s="145"/>
      <c r="BA16" s="132"/>
      <c r="BB16" s="132"/>
    </row>
    <row r="17" spans="1:54" ht="18" thickTop="1" thickBot="1" x14ac:dyDescent="0.3">
      <c r="A17" s="172" t="s">
        <v>90</v>
      </c>
      <c r="B17" s="173">
        <v>438.71728200000001</v>
      </c>
      <c r="C17" s="174">
        <v>4.1158493009626689</v>
      </c>
      <c r="D17" s="175">
        <v>496.66313500000001</v>
      </c>
      <c r="E17" s="174">
        <v>4.2244022880611931</v>
      </c>
      <c r="F17" s="173">
        <v>496.05640599999998</v>
      </c>
      <c r="G17" s="174">
        <v>3.8691924462992424</v>
      </c>
      <c r="H17" s="175">
        <v>490.98524800000001</v>
      </c>
      <c r="I17" s="174">
        <v>3.8674077912200566</v>
      </c>
      <c r="J17" s="175">
        <v>558.81725699999993</v>
      </c>
      <c r="K17" s="174">
        <v>4.0255668748785594</v>
      </c>
      <c r="L17" s="176">
        <v>698.7960260000001</v>
      </c>
      <c r="M17" s="174">
        <v>4.1683907852054585</v>
      </c>
      <c r="N17" s="176">
        <v>771.50239064999982</v>
      </c>
      <c r="O17" s="177">
        <v>3.638447646495218</v>
      </c>
      <c r="P17" s="176">
        <v>863.19902787999945</v>
      </c>
      <c r="Q17" s="177">
        <v>3.2993826819717693</v>
      </c>
      <c r="R17" s="176">
        <v>1114.2237422399983</v>
      </c>
      <c r="S17" s="177">
        <v>3.3878578666332362</v>
      </c>
      <c r="T17" s="176">
        <v>1695.6482935999984</v>
      </c>
      <c r="U17" s="177">
        <v>4.2748342080622006</v>
      </c>
      <c r="V17" s="178">
        <v>1236.39489456</v>
      </c>
      <c r="W17" s="177">
        <v>3.7590523289156295</v>
      </c>
      <c r="X17" s="178">
        <v>1391.3536504399999</v>
      </c>
      <c r="Y17" s="177">
        <v>3.436666798156073</v>
      </c>
      <c r="Z17" s="176">
        <v>1844.52068371</v>
      </c>
      <c r="AA17" s="179">
        <v>3.4011309296320111</v>
      </c>
      <c r="AB17" s="176">
        <v>2030.2958370799929</v>
      </c>
      <c r="AC17" s="179">
        <v>3.438400448566084</v>
      </c>
      <c r="AD17" s="179">
        <v>1991.0427388099999</v>
      </c>
      <c r="AE17" s="179">
        <v>3.3529843914334174</v>
      </c>
      <c r="AF17" s="179">
        <v>2061.4412488799999</v>
      </c>
      <c r="AG17" s="179">
        <v>3.2195489433223488</v>
      </c>
      <c r="AH17" s="176">
        <v>1955.2453241100002</v>
      </c>
      <c r="AI17" s="179">
        <v>3.6169666119256276</v>
      </c>
      <c r="AJ17" s="176">
        <v>1767.1805544699989</v>
      </c>
      <c r="AK17" s="179">
        <v>3.9367464446404004</v>
      </c>
      <c r="AL17" s="176">
        <v>1865.1875707400106</v>
      </c>
      <c r="AM17" s="179">
        <v>4.0485017202887734</v>
      </c>
      <c r="AN17" s="180">
        <v>2038.9204744399999</v>
      </c>
      <c r="AO17" s="179">
        <v>3.9798904960607451</v>
      </c>
      <c r="AP17" s="178">
        <v>2005.9795994500003</v>
      </c>
      <c r="AQ17" s="177">
        <v>3.8062233658302231</v>
      </c>
      <c r="AR17" s="178">
        <v>2097.6590233299994</v>
      </c>
      <c r="AS17" s="177">
        <v>4.8234618553178512</v>
      </c>
      <c r="AT17" s="177">
        <v>2935.7573138899998</v>
      </c>
      <c r="AU17" s="177">
        <v>4.8047329976751918</v>
      </c>
      <c r="AV17" s="178">
        <v>3777.0762636199984</v>
      </c>
      <c r="AW17" s="177">
        <v>4.8791019038950161</v>
      </c>
      <c r="AX17" s="178">
        <v>1777.6227783300005</v>
      </c>
      <c r="AY17" s="181">
        <f t="shared" si="0"/>
        <v>5.5863339914988197</v>
      </c>
      <c r="AZ17" s="145"/>
      <c r="BA17" s="132"/>
      <c r="BB17" s="132"/>
    </row>
    <row r="18" spans="1:54" ht="18" thickTop="1" thickBot="1" x14ac:dyDescent="0.3">
      <c r="A18" s="134" t="s">
        <v>91</v>
      </c>
      <c r="B18" s="135">
        <v>4322.7207840000001</v>
      </c>
      <c r="C18" s="136">
        <v>40.553832837346945</v>
      </c>
      <c r="D18" s="137">
        <v>5182.7860539999992</v>
      </c>
      <c r="E18" s="136">
        <v>44.082541509849001</v>
      </c>
      <c r="F18" s="135">
        <v>5115.1137709999994</v>
      </c>
      <c r="G18" s="136">
        <v>39.897397403460666</v>
      </c>
      <c r="H18" s="137">
        <v>5195.124237</v>
      </c>
      <c r="I18" s="136">
        <v>40.921115313285242</v>
      </c>
      <c r="J18" s="137">
        <v>5614.4076400000004</v>
      </c>
      <c r="K18" s="136">
        <v>40.444659026786482</v>
      </c>
      <c r="L18" s="138">
        <v>7059.3619340000005</v>
      </c>
      <c r="M18" s="136">
        <v>42.109826244369316</v>
      </c>
      <c r="N18" s="138">
        <v>8205.9904970399984</v>
      </c>
      <c r="O18" s="139">
        <v>38.699901870637596</v>
      </c>
      <c r="P18" s="138">
        <v>9969.3760343000249</v>
      </c>
      <c r="Q18" s="139">
        <v>38.105680816645453</v>
      </c>
      <c r="R18" s="138">
        <v>12127.869834820092</v>
      </c>
      <c r="S18" s="139">
        <v>36.875447603367562</v>
      </c>
      <c r="T18" s="138">
        <v>14168.867005080152</v>
      </c>
      <c r="U18" s="139">
        <v>35.720589930949878</v>
      </c>
      <c r="V18" s="140">
        <v>10759.504372580002</v>
      </c>
      <c r="W18" s="139">
        <v>32.712477338494871</v>
      </c>
      <c r="X18" s="140">
        <v>13671.402316169986</v>
      </c>
      <c r="Y18" s="139">
        <v>33.768592484992759</v>
      </c>
      <c r="Z18" s="138">
        <v>16920.028144090025</v>
      </c>
      <c r="AA18" s="141">
        <v>31.199016394524971</v>
      </c>
      <c r="AB18" s="138">
        <v>17774.967536700027</v>
      </c>
      <c r="AC18" s="142">
        <v>30.10273440708875</v>
      </c>
      <c r="AD18" s="142">
        <v>17302.687480649984</v>
      </c>
      <c r="AE18" s="142">
        <v>29.138320299012964</v>
      </c>
      <c r="AF18" s="142">
        <v>18347.155568739974</v>
      </c>
      <c r="AG18" s="142">
        <v>28.654498572976827</v>
      </c>
      <c r="AH18" s="138">
        <v>16219.544104789999</v>
      </c>
      <c r="AI18" s="142">
        <v>30.00418861218056</v>
      </c>
      <c r="AJ18" s="138">
        <v>14755.091068420019</v>
      </c>
      <c r="AK18" s="142">
        <v>32.869902374728724</v>
      </c>
      <c r="AL18" s="138">
        <v>15355.390247180472</v>
      </c>
      <c r="AM18" s="142">
        <v>33.329797392307938</v>
      </c>
      <c r="AN18" s="143">
        <v>17754.685028970001</v>
      </c>
      <c r="AO18" s="142">
        <v>34.656428778448216</v>
      </c>
      <c r="AP18" s="140">
        <v>17101.62912775001</v>
      </c>
      <c r="AQ18" s="139">
        <v>32.449293301712508</v>
      </c>
      <c r="AR18" s="140">
        <v>15018.132269460011</v>
      </c>
      <c r="AS18" s="139">
        <v>34.533442916219116</v>
      </c>
      <c r="AT18" s="139">
        <v>23514.07015223999</v>
      </c>
      <c r="AU18" s="139">
        <v>38.483708525762019</v>
      </c>
      <c r="AV18" s="140">
        <v>27487.616909529977</v>
      </c>
      <c r="AW18" s="139">
        <v>35.507592284696713</v>
      </c>
      <c r="AX18" s="140">
        <v>10800.713691820003</v>
      </c>
      <c r="AY18" s="144">
        <f t="shared" si="0"/>
        <v>33.942180964706253</v>
      </c>
      <c r="AZ18" s="145"/>
      <c r="BA18" s="132"/>
      <c r="BB18" s="132"/>
    </row>
    <row r="19" spans="1:54" s="133" customFormat="1" ht="18" thickTop="1" thickBot="1" x14ac:dyDescent="0.3">
      <c r="A19" s="172" t="s">
        <v>92</v>
      </c>
      <c r="B19" s="173">
        <v>3644.4135370000004</v>
      </c>
      <c r="C19" s="174">
        <v>34.190257653630205</v>
      </c>
      <c r="D19" s="175">
        <v>3632.6652639999998</v>
      </c>
      <c r="E19" s="174">
        <v>30.897883034950873</v>
      </c>
      <c r="F19" s="173">
        <v>4423.6278000000002</v>
      </c>
      <c r="G19" s="174">
        <v>34.503873071642857</v>
      </c>
      <c r="H19" s="175">
        <v>4129.9795610000001</v>
      </c>
      <c r="I19" s="174">
        <v>32.531150776633908</v>
      </c>
      <c r="J19" s="175">
        <v>4789.7373719999996</v>
      </c>
      <c r="K19" s="174">
        <v>34.50395968013401</v>
      </c>
      <c r="L19" s="176">
        <v>5561.907596</v>
      </c>
      <c r="M19" s="174">
        <v>33.177355778681324</v>
      </c>
      <c r="N19" s="176">
        <v>7676.1990252899177</v>
      </c>
      <c r="O19" s="177">
        <v>36.201376192838616</v>
      </c>
      <c r="P19" s="176">
        <v>9342.2727373199868</v>
      </c>
      <c r="Q19" s="177">
        <v>35.708720566418002</v>
      </c>
      <c r="R19" s="176">
        <v>11922.441166899996</v>
      </c>
      <c r="S19" s="177">
        <v>36.25083056976716</v>
      </c>
      <c r="T19" s="176">
        <v>14389.904406300095</v>
      </c>
      <c r="U19" s="177">
        <v>36.277838888509407</v>
      </c>
      <c r="V19" s="178">
        <v>13000.989861579999</v>
      </c>
      <c r="W19" s="177">
        <v>39.527339875317757</v>
      </c>
      <c r="X19" s="178">
        <v>14323.725332819999</v>
      </c>
      <c r="Y19" s="177">
        <v>35.379841251462132</v>
      </c>
      <c r="Z19" s="176">
        <v>20281.091738130002</v>
      </c>
      <c r="AA19" s="179">
        <v>37.396516616185146</v>
      </c>
      <c r="AB19" s="176">
        <v>20590.671815179976</v>
      </c>
      <c r="AC19" s="179">
        <v>34.871260588021585</v>
      </c>
      <c r="AD19" s="179">
        <v>20567.36907290998</v>
      </c>
      <c r="AE19" s="179">
        <v>34.636156286396236</v>
      </c>
      <c r="AF19" s="179">
        <v>21800.413751210013</v>
      </c>
      <c r="AG19" s="179">
        <v>34.047780452065616</v>
      </c>
      <c r="AH19" s="176">
        <v>18600.620275049987</v>
      </c>
      <c r="AI19" s="179">
        <v>34.408890621736475</v>
      </c>
      <c r="AJ19" s="176">
        <v>13535.397632849999</v>
      </c>
      <c r="AK19" s="179">
        <v>30.152792465452027</v>
      </c>
      <c r="AL19" s="176">
        <v>14158.005077939977</v>
      </c>
      <c r="AM19" s="179">
        <v>30.730800919478607</v>
      </c>
      <c r="AN19" s="180">
        <v>15779.183317109992</v>
      </c>
      <c r="AO19" s="179">
        <v>30.800329148008824</v>
      </c>
      <c r="AP19" s="178">
        <v>16487.542519999995</v>
      </c>
      <c r="AQ19" s="177">
        <v>31.28410159402895</v>
      </c>
      <c r="AR19" s="178">
        <v>13429.441285400013</v>
      </c>
      <c r="AS19" s="177">
        <v>30.880327573699855</v>
      </c>
      <c r="AT19" s="177">
        <v>17358.593084480006</v>
      </c>
      <c r="AU19" s="177">
        <v>28.409502581023805</v>
      </c>
      <c r="AV19" s="178">
        <v>22928.095933309985</v>
      </c>
      <c r="AW19" s="177">
        <v>29.617754239805606</v>
      </c>
      <c r="AX19" s="178">
        <v>9043.910271429997</v>
      </c>
      <c r="AY19" s="181">
        <f t="shared" si="0"/>
        <v>28.421273613976876</v>
      </c>
      <c r="AZ19" s="145"/>
      <c r="BA19" s="132"/>
      <c r="BB19" s="132"/>
    </row>
    <row r="20" spans="1:54" ht="18" thickTop="1" thickBot="1" x14ac:dyDescent="0.3">
      <c r="A20" s="134" t="s">
        <v>93</v>
      </c>
      <c r="B20" s="135">
        <v>154.20529099999999</v>
      </c>
      <c r="C20" s="136">
        <v>1.446685063952176</v>
      </c>
      <c r="D20" s="137">
        <v>172.12643499999999</v>
      </c>
      <c r="E20" s="136">
        <v>1.4640331738127013</v>
      </c>
      <c r="F20" s="135">
        <v>187.92126999999999</v>
      </c>
      <c r="G20" s="136">
        <v>1.4657679037874582</v>
      </c>
      <c r="H20" s="137">
        <v>187.24102299999998</v>
      </c>
      <c r="I20" s="136">
        <v>1.4748658827041048</v>
      </c>
      <c r="J20" s="137">
        <v>222.80061699999999</v>
      </c>
      <c r="K20" s="136">
        <v>1.6049947854378896</v>
      </c>
      <c r="L20" s="138">
        <v>296.47179399999999</v>
      </c>
      <c r="M20" s="136">
        <v>1.7684850059277966</v>
      </c>
      <c r="N20" s="138">
        <v>446.21546742000027</v>
      </c>
      <c r="O20" s="139">
        <v>2.1043766512456545</v>
      </c>
      <c r="P20" s="138">
        <v>583.36871220000296</v>
      </c>
      <c r="Q20" s="139">
        <v>2.2297947102234685</v>
      </c>
      <c r="R20" s="138">
        <v>815.71345090999841</v>
      </c>
      <c r="S20" s="139">
        <v>2.4802210963735987</v>
      </c>
      <c r="T20" s="138">
        <v>1226.0254600100054</v>
      </c>
      <c r="U20" s="139">
        <v>3.0908860028271441</v>
      </c>
      <c r="V20" s="140">
        <v>1050.0391298600011</v>
      </c>
      <c r="W20" s="139">
        <v>3.1924687281707556</v>
      </c>
      <c r="X20" s="140">
        <v>1151.9893315099998</v>
      </c>
      <c r="Y20" s="139">
        <v>2.8454329251074562</v>
      </c>
      <c r="Z20" s="138">
        <v>1899.1123639399993</v>
      </c>
      <c r="AA20" s="141">
        <v>3.5017930982759395</v>
      </c>
      <c r="AB20" s="138">
        <v>1958.7140304100021</v>
      </c>
      <c r="AC20" s="142">
        <v>3.3171733290162297</v>
      </c>
      <c r="AD20" s="142">
        <v>1918.5608906099981</v>
      </c>
      <c r="AE20" s="142">
        <v>3.2309224683317033</v>
      </c>
      <c r="AF20" s="142">
        <v>1981.4651549500004</v>
      </c>
      <c r="AG20" s="142">
        <v>3.0946426677526353</v>
      </c>
      <c r="AH20" s="138">
        <v>1739.3009797300003</v>
      </c>
      <c r="AI20" s="142">
        <v>3.2174957762072713</v>
      </c>
      <c r="AJ20" s="138">
        <v>1379.3710740299989</v>
      </c>
      <c r="AK20" s="142">
        <v>3.0728236329852603</v>
      </c>
      <c r="AL20" s="138">
        <v>1456.0375897800043</v>
      </c>
      <c r="AM20" s="142">
        <v>3.16041709665196</v>
      </c>
      <c r="AN20" s="143">
        <v>1607.5013323999995</v>
      </c>
      <c r="AO20" s="142">
        <v>3.1377777384774643</v>
      </c>
      <c r="AP20" s="140">
        <v>1649.4938473000004</v>
      </c>
      <c r="AQ20" s="139">
        <v>3.1298134961630959</v>
      </c>
      <c r="AR20" s="140">
        <v>1085.3341823600001</v>
      </c>
      <c r="AS20" s="139">
        <v>2.4956715894537829</v>
      </c>
      <c r="AT20" s="139">
        <v>1827.8737314999998</v>
      </c>
      <c r="AU20" s="139">
        <v>2.9915433376489249</v>
      </c>
      <c r="AV20" s="140">
        <v>2180.0474946499976</v>
      </c>
      <c r="AW20" s="139">
        <v>2.8161130830686587</v>
      </c>
      <c r="AX20" s="140">
        <v>885.21313900999996</v>
      </c>
      <c r="AY20" s="144">
        <f t="shared" si="0"/>
        <v>2.7818591820805967</v>
      </c>
      <c r="AZ20" s="145"/>
      <c r="BA20" s="132"/>
      <c r="BB20" s="132"/>
    </row>
    <row r="21" spans="1:54" ht="18" thickTop="1" thickBot="1" x14ac:dyDescent="0.3">
      <c r="A21" s="172" t="s">
        <v>94</v>
      </c>
      <c r="B21" s="173">
        <v>25.42483</v>
      </c>
      <c r="C21" s="174">
        <v>0.23852438250334232</v>
      </c>
      <c r="D21" s="175">
        <v>24.48198</v>
      </c>
      <c r="E21" s="174">
        <v>0.20823315652020025</v>
      </c>
      <c r="F21" s="173">
        <v>40.03181</v>
      </c>
      <c r="G21" s="174">
        <v>0.31224428309002922</v>
      </c>
      <c r="H21" s="175">
        <v>45.679222000000003</v>
      </c>
      <c r="I21" s="174">
        <v>0.35980750904285952</v>
      </c>
      <c r="J21" s="175">
        <v>54.689909</v>
      </c>
      <c r="K21" s="174">
        <v>0.39397116553349898</v>
      </c>
      <c r="L21" s="176">
        <v>55.920490999999991</v>
      </c>
      <c r="M21" s="174">
        <v>0.3335715297679222</v>
      </c>
      <c r="N21" s="176">
        <v>64.688810680000017</v>
      </c>
      <c r="O21" s="177">
        <v>0.30507598398356411</v>
      </c>
      <c r="P21" s="176">
        <v>62.973943770000041</v>
      </c>
      <c r="Q21" s="177">
        <v>0.24070363007763571</v>
      </c>
      <c r="R21" s="176">
        <v>96.27328111000007</v>
      </c>
      <c r="S21" s="177">
        <v>0.29272414542110287</v>
      </c>
      <c r="T21" s="176">
        <v>142.31215918999993</v>
      </c>
      <c r="U21" s="177">
        <v>0.35877775398635636</v>
      </c>
      <c r="V21" s="178">
        <v>126.34064681999999</v>
      </c>
      <c r="W21" s="177">
        <v>0.38411765104743478</v>
      </c>
      <c r="X21" s="178">
        <v>110.06618906999998</v>
      </c>
      <c r="Y21" s="177">
        <v>0.27186532874428948</v>
      </c>
      <c r="Z21" s="176">
        <v>174.24198242999992</v>
      </c>
      <c r="AA21" s="179">
        <v>0.32128660899106692</v>
      </c>
      <c r="AB21" s="176">
        <v>175.88350454000002</v>
      </c>
      <c r="AC21" s="179">
        <v>0.29786689696191482</v>
      </c>
      <c r="AD21" s="179">
        <v>172.19796792999992</v>
      </c>
      <c r="AE21" s="179">
        <v>0.28998729532592898</v>
      </c>
      <c r="AF21" s="179">
        <v>176.01087675999997</v>
      </c>
      <c r="AG21" s="179">
        <v>0.27489293356954903</v>
      </c>
      <c r="AH21" s="176">
        <v>162.77221983000007</v>
      </c>
      <c r="AI21" s="179">
        <v>0.30110885688583122</v>
      </c>
      <c r="AJ21" s="176">
        <v>154.68936149999996</v>
      </c>
      <c r="AK21" s="179">
        <v>0.34460134385728203</v>
      </c>
      <c r="AL21" s="176">
        <v>185.65433021999991</v>
      </c>
      <c r="AM21" s="179">
        <v>0.40297388159010983</v>
      </c>
      <c r="AN21" s="180">
        <v>155.18528991999997</v>
      </c>
      <c r="AO21" s="179">
        <v>0.30291542422745643</v>
      </c>
      <c r="AP21" s="178">
        <v>135.39455135000003</v>
      </c>
      <c r="AQ21" s="177">
        <v>0.25690286436400778</v>
      </c>
      <c r="AR21" s="178">
        <v>132.07499681999997</v>
      </c>
      <c r="AS21" s="177">
        <v>0.30369983973428438</v>
      </c>
      <c r="AT21" s="177">
        <v>168.48342165999998</v>
      </c>
      <c r="AU21" s="177">
        <v>0.27574413313421348</v>
      </c>
      <c r="AV21" s="178">
        <v>212.25739279999996</v>
      </c>
      <c r="AW21" s="177">
        <v>0.27418706349702227</v>
      </c>
      <c r="AX21" s="178">
        <v>108.46671294999996</v>
      </c>
      <c r="AY21" s="181">
        <f t="shared" si="0"/>
        <v>0.3408660672473921</v>
      </c>
      <c r="AZ21" s="145"/>
      <c r="BA21" s="132"/>
      <c r="BB21" s="132"/>
    </row>
    <row r="22" spans="1:54" ht="18" thickTop="1" thickBot="1" x14ac:dyDescent="0.3">
      <c r="A22" s="134" t="s">
        <v>95</v>
      </c>
      <c r="B22" s="135">
        <v>2337.9860980000003</v>
      </c>
      <c r="C22" s="136">
        <v>21.933939787477392</v>
      </c>
      <c r="D22" s="137">
        <v>2336.9003549999998</v>
      </c>
      <c r="E22" s="136">
        <v>19.876665914882153</v>
      </c>
      <c r="F22" s="135">
        <v>2600.609954</v>
      </c>
      <c r="G22" s="136">
        <v>20.28450851169417</v>
      </c>
      <c r="H22" s="137">
        <v>2371.8727469999999</v>
      </c>
      <c r="I22" s="136">
        <v>18.682840632984391</v>
      </c>
      <c r="J22" s="137">
        <v>2878.8613689999997</v>
      </c>
      <c r="K22" s="136">
        <v>20.738530922666087</v>
      </c>
      <c r="L22" s="138">
        <v>3348.3020339999998</v>
      </c>
      <c r="M22" s="136">
        <v>19.972968971363745</v>
      </c>
      <c r="N22" s="138">
        <v>4780.6277219999256</v>
      </c>
      <c r="O22" s="139">
        <v>22.545702896948537</v>
      </c>
      <c r="P22" s="138">
        <v>5635.9179996699668</v>
      </c>
      <c r="Q22" s="139">
        <v>21.54201944688603</v>
      </c>
      <c r="R22" s="138">
        <v>7163.9689259199604</v>
      </c>
      <c r="S22" s="139">
        <v>21.782437011440244</v>
      </c>
      <c r="T22" s="138">
        <v>8535.9543402400759</v>
      </c>
      <c r="U22" s="139">
        <v>21.519668760226519</v>
      </c>
      <c r="V22" s="140">
        <v>6889.6225085500055</v>
      </c>
      <c r="W22" s="139">
        <v>20.946747394432592</v>
      </c>
      <c r="X22" s="140">
        <v>8328.867939390002</v>
      </c>
      <c r="Y22" s="139">
        <v>20.572443177531703</v>
      </c>
      <c r="Z22" s="138">
        <v>10494.675274199999</v>
      </c>
      <c r="AA22" s="141">
        <v>19.351241212287636</v>
      </c>
      <c r="AB22" s="138">
        <v>11772.307919019975</v>
      </c>
      <c r="AC22" s="142">
        <v>19.936951103457108</v>
      </c>
      <c r="AD22" s="142">
        <v>12131.627954259984</v>
      </c>
      <c r="AE22" s="142">
        <v>20.43007836065982</v>
      </c>
      <c r="AF22" s="142">
        <v>12866.078685150005</v>
      </c>
      <c r="AG22" s="142">
        <v>20.094179282568629</v>
      </c>
      <c r="AH22" s="138">
        <v>11005.992097599987</v>
      </c>
      <c r="AI22" s="142">
        <v>20.359749979842874</v>
      </c>
      <c r="AJ22" s="138">
        <v>8487.9977354400035</v>
      </c>
      <c r="AK22" s="142">
        <v>18.908704502540679</v>
      </c>
      <c r="AL22" s="138">
        <v>8827.5659504799751</v>
      </c>
      <c r="AM22" s="142">
        <v>19.160762433293296</v>
      </c>
      <c r="AN22" s="143">
        <v>9797.4465586799924</v>
      </c>
      <c r="AO22" s="142">
        <v>19.124220357472804</v>
      </c>
      <c r="AP22" s="140">
        <v>10043.196685989995</v>
      </c>
      <c r="AQ22" s="139">
        <v>19.056350276106883</v>
      </c>
      <c r="AR22" s="140">
        <v>8908.5893403100126</v>
      </c>
      <c r="AS22" s="139">
        <v>20.484854969165585</v>
      </c>
      <c r="AT22" s="139">
        <v>10804.234676260008</v>
      </c>
      <c r="AU22" s="139">
        <v>17.682477573348244</v>
      </c>
      <c r="AV22" s="140">
        <v>13204.338437699991</v>
      </c>
      <c r="AW22" s="139">
        <v>17.056926658216351</v>
      </c>
      <c r="AX22" s="140">
        <v>5298.1606306399981</v>
      </c>
      <c r="AY22" s="144">
        <f t="shared" si="0"/>
        <v>16.649929998742714</v>
      </c>
      <c r="AZ22" s="145"/>
      <c r="BA22" s="132"/>
      <c r="BB22" s="132"/>
    </row>
    <row r="23" spans="1:54" ht="18" thickTop="1" thickBot="1" x14ac:dyDescent="0.3">
      <c r="A23" s="172" t="s">
        <v>96</v>
      </c>
      <c r="B23" s="173">
        <v>1126.7973180000001</v>
      </c>
      <c r="C23" s="174">
        <v>10.571108419697291</v>
      </c>
      <c r="D23" s="175">
        <v>1099.1564939999998</v>
      </c>
      <c r="E23" s="174">
        <v>9.3489507897358202</v>
      </c>
      <c r="F23" s="173">
        <v>1595.0647659999997</v>
      </c>
      <c r="G23" s="174">
        <v>12.441352373071194</v>
      </c>
      <c r="H23" s="175">
        <v>1525.186569</v>
      </c>
      <c r="I23" s="174">
        <v>12.013636751902547</v>
      </c>
      <c r="J23" s="175">
        <v>1633.385477</v>
      </c>
      <c r="K23" s="174">
        <v>11.766462806496536</v>
      </c>
      <c r="L23" s="176">
        <v>1861.2132770000001</v>
      </c>
      <c r="M23" s="174">
        <v>11.102330271621856</v>
      </c>
      <c r="N23" s="176">
        <v>2384.6670251899927</v>
      </c>
      <c r="O23" s="177">
        <v>11.246220660660869</v>
      </c>
      <c r="P23" s="176">
        <v>3060.0120816800163</v>
      </c>
      <c r="Q23" s="177">
        <v>11.696202779230862</v>
      </c>
      <c r="R23" s="176">
        <v>3846.4855089600374</v>
      </c>
      <c r="S23" s="177">
        <v>11.695448316532213</v>
      </c>
      <c r="T23" s="176">
        <v>4485.6124468600137</v>
      </c>
      <c r="U23" s="177">
        <v>11.308506371469388</v>
      </c>
      <c r="V23" s="178">
        <v>4934.9875763499995</v>
      </c>
      <c r="W23" s="177">
        <v>15.004006101666997</v>
      </c>
      <c r="X23" s="178">
        <v>4732.8018728500001</v>
      </c>
      <c r="Y23" s="177">
        <v>11.690099820078693</v>
      </c>
      <c r="Z23" s="176">
        <v>7713.0621175599999</v>
      </c>
      <c r="AA23" s="179">
        <v>14.222195696630491</v>
      </c>
      <c r="AB23" s="176">
        <v>6683.766361209995</v>
      </c>
      <c r="AC23" s="179">
        <v>11.319269258586322</v>
      </c>
      <c r="AD23" s="179">
        <v>6344.9822601099995</v>
      </c>
      <c r="AE23" s="179">
        <v>10.685168162078785</v>
      </c>
      <c r="AF23" s="179">
        <v>6776.8590343500055</v>
      </c>
      <c r="AG23" s="179">
        <v>10.584065568174802</v>
      </c>
      <c r="AH23" s="176">
        <v>5692.5549778900004</v>
      </c>
      <c r="AI23" s="179">
        <v>10.530536008800498</v>
      </c>
      <c r="AJ23" s="176">
        <v>3513.3394618799975</v>
      </c>
      <c r="AK23" s="179">
        <v>7.8266629860688095</v>
      </c>
      <c r="AL23" s="176">
        <v>3688.7472074599991</v>
      </c>
      <c r="AM23" s="179">
        <v>8.0066475079432422</v>
      </c>
      <c r="AN23" s="180">
        <v>4219.0501361099996</v>
      </c>
      <c r="AO23" s="179">
        <v>8.2354156278311024</v>
      </c>
      <c r="AP23" s="178">
        <v>4659.4574353600001</v>
      </c>
      <c r="AQ23" s="177">
        <v>8.8410349573949656</v>
      </c>
      <c r="AR23" s="178">
        <v>3303.4427659099997</v>
      </c>
      <c r="AS23" s="177">
        <v>7.5961011753462051</v>
      </c>
      <c r="AT23" s="177">
        <v>4558.0012550599986</v>
      </c>
      <c r="AU23" s="177">
        <v>7.4597375368924261</v>
      </c>
      <c r="AV23" s="178">
        <v>7331.4526081600025</v>
      </c>
      <c r="AW23" s="177">
        <v>9.4705274350235786</v>
      </c>
      <c r="AX23" s="178">
        <v>2752.0697888300001</v>
      </c>
      <c r="AY23" s="181">
        <f t="shared" si="0"/>
        <v>8.6486183659061773</v>
      </c>
      <c r="AZ23" s="145"/>
      <c r="BA23" s="132"/>
      <c r="BB23" s="132"/>
    </row>
    <row r="24" spans="1:54" s="133" customFormat="1" ht="17" thickTop="1" x14ac:dyDescent="0.25">
      <c r="A24" s="182" t="s">
        <v>97</v>
      </c>
      <c r="B24" s="183">
        <v>8.4432609999999997</v>
      </c>
      <c r="C24" s="184">
        <v>7.9210898021326095E-2</v>
      </c>
      <c r="D24" s="185">
        <v>2.8065380000000002</v>
      </c>
      <c r="E24" s="184">
        <v>2.387120104803165E-2</v>
      </c>
      <c r="F24" s="183">
        <v>75.813477000000006</v>
      </c>
      <c r="G24" s="184">
        <v>0.59133785792916738</v>
      </c>
      <c r="H24" s="185">
        <v>6.1859620000000008</v>
      </c>
      <c r="I24" s="184">
        <v>4.8725776858760547E-2</v>
      </c>
      <c r="J24" s="185">
        <v>13.350778</v>
      </c>
      <c r="K24" s="184">
        <v>9.6175357860606353E-2</v>
      </c>
      <c r="L24" s="185">
        <v>15.412679000000001</v>
      </c>
      <c r="M24" s="184">
        <v>9.1938229080498063E-2</v>
      </c>
      <c r="N24" s="186">
        <v>3.637978807091713E-12</v>
      </c>
      <c r="O24" s="187">
        <v>1.7156907858069415E-14</v>
      </c>
      <c r="P24" s="186">
        <v>0</v>
      </c>
      <c r="Q24" s="188">
        <v>0</v>
      </c>
      <c r="R24" s="186">
        <v>0</v>
      </c>
      <c r="S24" s="188">
        <v>0</v>
      </c>
      <c r="T24" s="186">
        <v>0</v>
      </c>
      <c r="U24" s="188">
        <v>0</v>
      </c>
      <c r="V24" s="183">
        <v>22.434895480000037</v>
      </c>
      <c r="W24" s="187">
        <v>6.8209555437451941E-2</v>
      </c>
      <c r="X24" s="183">
        <v>24.632128099999992</v>
      </c>
      <c r="Y24" s="187">
        <v>6.0841768577260591E-2</v>
      </c>
      <c r="Z24" s="185">
        <v>26.889235100000015</v>
      </c>
      <c r="AA24" s="189">
        <v>4.9581341093345707E-2</v>
      </c>
      <c r="AB24" s="185">
        <v>27.381244510000037</v>
      </c>
      <c r="AC24" s="189">
        <v>4.637141134116031E-2</v>
      </c>
      <c r="AD24" s="189">
        <v>21.687382580000008</v>
      </c>
      <c r="AE24" s="189">
        <v>3.6522297519965122E-2</v>
      </c>
      <c r="AF24" s="189">
        <v>23.025286480000002</v>
      </c>
      <c r="AG24" s="189">
        <v>3.5960780738550975E-2</v>
      </c>
      <c r="AH24" s="185">
        <v>22.84332984000001</v>
      </c>
      <c r="AI24" s="189">
        <v>4.2257388532098136E-2</v>
      </c>
      <c r="AJ24" s="185">
        <v>23.338369770000003</v>
      </c>
      <c r="AK24" s="189">
        <v>5.1990864195144863E-2</v>
      </c>
      <c r="AL24" s="185">
        <v>0</v>
      </c>
      <c r="AM24" s="189">
        <v>0</v>
      </c>
      <c r="AN24" s="190">
        <v>15.422229269999987</v>
      </c>
      <c r="AO24" s="189">
        <v>3.0103569251076743E-2</v>
      </c>
      <c r="AP24" s="183">
        <v>18.504078819999993</v>
      </c>
      <c r="AQ24" s="187">
        <v>3.5110355652250305E-2</v>
      </c>
      <c r="AR24" s="183">
        <v>11.272368300000007</v>
      </c>
      <c r="AS24" s="187">
        <v>2.592024628856494E-2</v>
      </c>
      <c r="AT24" s="187">
        <v>15.596979710000003</v>
      </c>
      <c r="AU24" s="187">
        <v>2.5526402581761688E-2</v>
      </c>
      <c r="AV24" s="183">
        <v>15.018265970000007</v>
      </c>
      <c r="AW24" s="187">
        <v>1.9400098111124829E-2</v>
      </c>
      <c r="AX24" s="183">
        <v>5.9824984300000015</v>
      </c>
      <c r="AY24" s="191">
        <f t="shared" si="0"/>
        <v>1.8800520977231283E-2</v>
      </c>
      <c r="AZ24" s="145"/>
      <c r="BA24" s="132"/>
      <c r="BB24" s="132"/>
    </row>
    <row r="25" spans="1:54" s="151" customFormat="1" x14ac:dyDescent="0.25">
      <c r="A25" s="146" t="s">
        <v>82</v>
      </c>
      <c r="B25" s="147"/>
      <c r="C25" s="148"/>
      <c r="D25" s="149"/>
      <c r="E25" s="148"/>
      <c r="F25" s="147"/>
      <c r="G25" s="148"/>
      <c r="H25" s="149"/>
      <c r="I25" s="148"/>
      <c r="J25" s="149"/>
      <c r="K25" s="148"/>
      <c r="L25" s="149"/>
      <c r="M25" s="148"/>
      <c r="N25" s="149"/>
      <c r="O25" s="150"/>
      <c r="P25" s="149"/>
      <c r="Q25" s="150"/>
      <c r="R25" s="149"/>
      <c r="S25" s="150"/>
      <c r="T25" s="149"/>
      <c r="U25" s="150"/>
      <c r="V25" s="147"/>
      <c r="W25" s="150"/>
      <c r="X25" s="147"/>
      <c r="Y25" s="150"/>
      <c r="Z25" s="149"/>
      <c r="AA25" s="150"/>
      <c r="AB25" s="149"/>
      <c r="AC25" s="150"/>
      <c r="AD25" s="150"/>
      <c r="AE25" s="150"/>
      <c r="AF25" s="150"/>
      <c r="AG25" s="150"/>
      <c r="AH25" s="149"/>
      <c r="AI25" s="150"/>
    </row>
    <row r="26" spans="1:54" s="133" customFormat="1" x14ac:dyDescent="0.25">
      <c r="A26" s="152" t="s">
        <v>83</v>
      </c>
      <c r="B26" s="147"/>
      <c r="C26" s="153"/>
      <c r="D26" s="149"/>
      <c r="E26" s="153"/>
      <c r="F26" s="147"/>
      <c r="G26" s="153"/>
      <c r="H26" s="149"/>
      <c r="I26" s="154"/>
      <c r="J26" s="149"/>
      <c r="K26" s="154"/>
      <c r="L26" s="149"/>
      <c r="M26" s="154"/>
      <c r="N26" s="149"/>
      <c r="O26" s="154"/>
      <c r="P26" s="149"/>
      <c r="Q26" s="154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</row>
    <row r="27" spans="1:54" x14ac:dyDescent="0.25">
      <c r="A27" s="155" t="s">
        <v>84</v>
      </c>
      <c r="B27" s="156"/>
      <c r="C27" s="156"/>
      <c r="D27" s="157"/>
      <c r="E27" s="156"/>
      <c r="F27" s="158"/>
      <c r="G27" s="156"/>
      <c r="Z27" s="102"/>
      <c r="AB27" s="102"/>
    </row>
    <row r="28" spans="1:54" x14ac:dyDescent="0.25">
      <c r="A28" s="159" t="s">
        <v>85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2"/>
      <c r="AC28" s="162"/>
      <c r="AD28" s="162"/>
      <c r="AE28" s="161"/>
      <c r="AF28" s="161"/>
      <c r="AG28" s="161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</row>
    <row r="29" spans="1:54" x14ac:dyDescent="0.25">
      <c r="A29" s="164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7"/>
      <c r="AC29" s="167"/>
      <c r="AD29" s="167"/>
      <c r="AE29" s="166"/>
      <c r="AF29" s="166"/>
      <c r="AG29" s="166"/>
    </row>
    <row r="31" spans="1:54" x14ac:dyDescent="0.25">
      <c r="S31" s="168"/>
    </row>
    <row r="33" s="99" customFormat="1" hidden="1" x14ac:dyDescent="0.25"/>
    <row r="34" s="99" customFormat="1" hidden="1" x14ac:dyDescent="0.25"/>
  </sheetData>
  <mergeCells count="1">
    <mergeCell ref="H8:K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75571-9309-874A-A1CB-1431F7B5B7E6}">
  <dimension ref="A2:P30"/>
  <sheetViews>
    <sheetView zoomScale="82" workbookViewId="0">
      <selection activeCell="A4" sqref="A4"/>
    </sheetView>
  </sheetViews>
  <sheetFormatPr baseColWidth="10" defaultColWidth="11.5" defaultRowHeight="16" x14ac:dyDescent="0.25"/>
  <cols>
    <col min="1" max="1" width="66.33203125" style="99" customWidth="1"/>
    <col min="2" max="2" width="43.33203125" style="99" bestFit="1" customWidth="1"/>
    <col min="3" max="3" width="9.5" style="99" bestFit="1" customWidth="1"/>
    <col min="4" max="4" width="9.5" style="194" bestFit="1" customWidth="1"/>
    <col min="5" max="5" width="6.5" style="194" bestFit="1" customWidth="1"/>
    <col min="6" max="6" width="9.5" style="194" bestFit="1" customWidth="1"/>
    <col min="7" max="7" width="6.5" style="194" bestFit="1" customWidth="1"/>
    <col min="8" max="8" width="9.5" style="194" bestFit="1" customWidth="1"/>
    <col min="9" max="9" width="6.5" style="194" bestFit="1" customWidth="1"/>
    <col min="10" max="10" width="9.5" style="194" bestFit="1" customWidth="1"/>
    <col min="11" max="11" width="6.5" style="194" bestFit="1" customWidth="1"/>
    <col min="12" max="12" width="9.5" style="99" bestFit="1" customWidth="1"/>
    <col min="13" max="13" width="6.5" style="99" bestFit="1" customWidth="1"/>
    <col min="14" max="14" width="9.5" style="99" bestFit="1" customWidth="1"/>
    <col min="15" max="15" width="6.5" style="99" bestFit="1" customWidth="1"/>
    <col min="16" max="16" width="9.5" style="99" bestFit="1" customWidth="1"/>
    <col min="17" max="17" width="6.5" style="99" bestFit="1" customWidth="1"/>
    <col min="18" max="18" width="9.5" style="99" bestFit="1" customWidth="1"/>
    <col min="19" max="19" width="7.5" style="99" bestFit="1" customWidth="1"/>
    <col min="20" max="20" width="9.5" style="99" bestFit="1" customWidth="1"/>
    <col min="21" max="21" width="7.5" style="99" bestFit="1" customWidth="1"/>
    <col min="22" max="22" width="9.5" style="99" bestFit="1" customWidth="1"/>
    <col min="23" max="23" width="6.5" style="99" bestFit="1" customWidth="1"/>
    <col min="24" max="24" width="9.5" style="99" bestFit="1" customWidth="1"/>
    <col min="25" max="25" width="6.5" style="99" bestFit="1" customWidth="1"/>
    <col min="26" max="26" width="9.5" style="99" bestFit="1" customWidth="1"/>
    <col min="27" max="30" width="9" style="99" bestFit="1" customWidth="1"/>
    <col min="31" max="31" width="6.5" style="99" bestFit="1" customWidth="1"/>
    <col min="32" max="32" width="9.5" style="99" bestFit="1" customWidth="1"/>
    <col min="33" max="33" width="6.5" style="99" bestFit="1" customWidth="1"/>
    <col min="34" max="34" width="9.5" style="99" bestFit="1" customWidth="1"/>
    <col min="35" max="35" width="6.5" style="99" bestFit="1" customWidth="1"/>
    <col min="36" max="36" width="9.5" style="99" bestFit="1" customWidth="1"/>
    <col min="37" max="37" width="9" style="99" bestFit="1" customWidth="1"/>
    <col min="38" max="38" width="9.5" style="99" bestFit="1" customWidth="1"/>
    <col min="39" max="39" width="9" style="99" bestFit="1" customWidth="1"/>
    <col min="40" max="40" width="9.1640625" style="99" customWidth="1"/>
    <col min="41" max="41" width="11.5" style="99"/>
    <col min="42" max="42" width="9.5" style="99" bestFit="1" customWidth="1"/>
    <col min="43" max="43" width="9" style="99" bestFit="1" customWidth="1"/>
    <col min="44" max="44" width="9.5" style="99" bestFit="1" customWidth="1"/>
    <col min="45" max="45" width="7.5" style="99" bestFit="1" customWidth="1"/>
    <col min="46" max="46" width="8.83203125" style="99" customWidth="1"/>
    <col min="47" max="47" width="9.33203125" style="99" customWidth="1"/>
    <col min="48" max="48" width="8.5" style="99" customWidth="1"/>
    <col min="49" max="50" width="13.5" style="99" bestFit="1" customWidth="1"/>
    <col min="51" max="16384" width="11.5" style="99"/>
  </cols>
  <sheetData>
    <row r="2" spans="1:16" ht="17" thickBot="1" x14ac:dyDescent="0.3">
      <c r="A2" s="99" t="s">
        <v>98</v>
      </c>
      <c r="P2" s="168"/>
    </row>
    <row r="3" spans="1:16" ht="18" x14ac:dyDescent="0.25">
      <c r="A3" s="205" t="s">
        <v>102</v>
      </c>
      <c r="B3" s="206" t="s">
        <v>100</v>
      </c>
      <c r="C3" s="207" t="s">
        <v>99</v>
      </c>
      <c r="D3" s="195"/>
      <c r="E3" s="195"/>
      <c r="F3" s="195"/>
      <c r="G3" s="195"/>
      <c r="H3" s="195"/>
      <c r="I3" s="195"/>
      <c r="J3" s="195"/>
      <c r="K3" s="195"/>
    </row>
    <row r="4" spans="1:16" ht="17" x14ac:dyDescent="0.25">
      <c r="A4" s="208">
        <v>1999</v>
      </c>
      <c r="B4" s="196">
        <v>251.92661800000002</v>
      </c>
      <c r="C4" s="209">
        <v>2.3634628430005393</v>
      </c>
      <c r="D4" s="195"/>
      <c r="E4" s="195"/>
      <c r="F4" s="195"/>
      <c r="G4" s="195"/>
      <c r="H4" s="195"/>
      <c r="I4" s="195"/>
      <c r="J4" s="195"/>
      <c r="K4" s="195"/>
    </row>
    <row r="5" spans="1:16" ht="17" x14ac:dyDescent="0.25">
      <c r="A5" s="210">
        <v>2000</v>
      </c>
      <c r="B5" s="197">
        <v>234.28475900000001</v>
      </c>
      <c r="C5" s="209">
        <v>1.9927250529223701</v>
      </c>
      <c r="D5" s="195"/>
      <c r="E5" s="195"/>
      <c r="F5" s="195"/>
      <c r="G5" s="195"/>
      <c r="H5" s="195"/>
      <c r="I5" s="195"/>
      <c r="J5" s="195"/>
      <c r="K5" s="195"/>
    </row>
    <row r="6" spans="1:16" ht="17" x14ac:dyDescent="0.25">
      <c r="A6" s="208">
        <v>2001</v>
      </c>
      <c r="B6" s="196">
        <v>197.565575</v>
      </c>
      <c r="C6" s="209">
        <v>1.5409925588961477</v>
      </c>
      <c r="D6" s="195"/>
      <c r="E6" s="195"/>
      <c r="F6" s="195"/>
      <c r="G6" s="195"/>
      <c r="H6" s="195"/>
      <c r="I6" s="195"/>
      <c r="J6" s="195"/>
      <c r="K6" s="195"/>
    </row>
    <row r="7" spans="1:16" ht="17" x14ac:dyDescent="0.25">
      <c r="A7" s="210">
        <v>2002</v>
      </c>
      <c r="B7" s="197">
        <v>189.073846</v>
      </c>
      <c r="C7" s="209">
        <v>1.4893027196131587</v>
      </c>
      <c r="D7" s="195"/>
      <c r="E7" s="195"/>
      <c r="F7" s="195"/>
      <c r="G7" s="195"/>
      <c r="H7" s="195"/>
      <c r="I7" s="195"/>
      <c r="J7" s="195"/>
      <c r="K7" s="195"/>
    </row>
    <row r="8" spans="1:16" ht="17" x14ac:dyDescent="0.25">
      <c r="A8" s="210">
        <v>2003</v>
      </c>
      <c r="B8" s="197">
        <v>239.11416500000001</v>
      </c>
      <c r="C8" s="209">
        <v>1.7225131290787006</v>
      </c>
      <c r="D8" s="195"/>
      <c r="E8" s="195"/>
      <c r="F8" s="195"/>
      <c r="G8" s="195"/>
      <c r="H8" s="195"/>
      <c r="I8" s="195"/>
      <c r="J8" s="195"/>
      <c r="K8" s="195"/>
    </row>
    <row r="9" spans="1:16" ht="17" x14ac:dyDescent="0.25">
      <c r="A9" s="210">
        <v>2004</v>
      </c>
      <c r="B9" s="198">
        <v>262.322722</v>
      </c>
      <c r="C9" s="209">
        <v>1.5647822489689045</v>
      </c>
      <c r="D9" s="195"/>
      <c r="E9" s="195"/>
      <c r="F9" s="195"/>
      <c r="G9" s="195"/>
      <c r="H9" s="195"/>
      <c r="I9" s="195"/>
      <c r="J9" s="195"/>
      <c r="K9" s="195"/>
    </row>
    <row r="10" spans="1:16" ht="17" x14ac:dyDescent="0.25">
      <c r="A10" s="210">
        <v>2005</v>
      </c>
      <c r="B10" s="198">
        <v>543.99848811000015</v>
      </c>
      <c r="C10" s="211">
        <v>2.5655267472252352</v>
      </c>
      <c r="D10" s="195"/>
      <c r="E10" s="195"/>
      <c r="F10" s="195"/>
      <c r="G10" s="195"/>
      <c r="H10" s="195"/>
      <c r="I10" s="195"/>
      <c r="J10" s="195"/>
      <c r="K10" s="195"/>
    </row>
    <row r="11" spans="1:16" ht="17" x14ac:dyDescent="0.25">
      <c r="A11" s="210">
        <v>2006</v>
      </c>
      <c r="B11" s="198">
        <v>680.55352473000141</v>
      </c>
      <c r="C11" s="211">
        <v>2.6012616339057852</v>
      </c>
      <c r="D11" s="195"/>
      <c r="E11" s="195"/>
      <c r="F11" s="195"/>
      <c r="G11" s="195"/>
      <c r="H11" s="195"/>
      <c r="I11" s="195"/>
      <c r="J11" s="195"/>
      <c r="K11" s="195"/>
    </row>
    <row r="12" spans="1:16" ht="17" x14ac:dyDescent="0.25">
      <c r="A12" s="210">
        <v>2007</v>
      </c>
      <c r="B12" s="198">
        <v>908.00820849999889</v>
      </c>
      <c r="C12" s="211">
        <v>2.7608483247269331</v>
      </c>
      <c r="D12" s="195"/>
      <c r="E12" s="195"/>
      <c r="F12" s="195"/>
      <c r="G12" s="195"/>
      <c r="H12" s="195"/>
      <c r="I12" s="195"/>
      <c r="J12" s="195"/>
      <c r="K12" s="195"/>
    </row>
    <row r="13" spans="1:16" ht="17" x14ac:dyDescent="0.25">
      <c r="A13" s="210">
        <v>2008</v>
      </c>
      <c r="B13" s="198">
        <v>1812.65304429</v>
      </c>
      <c r="C13" s="211">
        <v>4.5698104201949032</v>
      </c>
      <c r="D13" s="195"/>
      <c r="E13" s="195"/>
      <c r="F13" s="195"/>
      <c r="G13" s="195"/>
      <c r="H13" s="195"/>
      <c r="I13" s="195"/>
      <c r="J13" s="195"/>
      <c r="K13" s="195"/>
    </row>
    <row r="14" spans="1:16" ht="17" x14ac:dyDescent="0.25">
      <c r="A14" s="210">
        <v>2009</v>
      </c>
      <c r="B14" s="200">
        <v>1197.0584147499999</v>
      </c>
      <c r="C14" s="211">
        <v>3.6394563271109264</v>
      </c>
      <c r="D14" s="195"/>
      <c r="E14" s="195"/>
      <c r="F14" s="195"/>
      <c r="G14" s="195"/>
      <c r="H14" s="195"/>
      <c r="I14" s="195"/>
      <c r="J14" s="195"/>
      <c r="K14" s="195"/>
    </row>
    <row r="15" spans="1:16" ht="17" x14ac:dyDescent="0.25">
      <c r="A15" s="210">
        <v>2010</v>
      </c>
      <c r="B15" s="200">
        <v>2070.5971215999994</v>
      </c>
      <c r="C15" s="211">
        <v>5.1144095377260204</v>
      </c>
      <c r="D15" s="195"/>
      <c r="E15" s="195"/>
      <c r="F15" s="195"/>
      <c r="G15" s="195"/>
      <c r="H15" s="195"/>
      <c r="I15" s="195"/>
      <c r="J15" s="195"/>
      <c r="K15" s="195"/>
    </row>
    <row r="16" spans="1:16" ht="17" x14ac:dyDescent="0.25">
      <c r="A16" s="210">
        <v>2011</v>
      </c>
      <c r="B16" s="198">
        <v>3844.6118074600017</v>
      </c>
      <c r="C16" s="211">
        <v>7.0891198164717828</v>
      </c>
      <c r="D16" s="195"/>
      <c r="E16" s="195"/>
      <c r="F16" s="195"/>
      <c r="G16" s="195"/>
      <c r="H16" s="195"/>
      <c r="I16" s="195"/>
      <c r="J16" s="195"/>
      <c r="K16" s="195"/>
    </row>
    <row r="17" spans="1:11" ht="17" x14ac:dyDescent="0.25">
      <c r="A17" s="210">
        <v>2012</v>
      </c>
      <c r="B17" s="198">
        <v>5668.2114198999498</v>
      </c>
      <c r="C17" s="212">
        <v>9.5993797223076829</v>
      </c>
      <c r="D17" s="195"/>
      <c r="E17" s="195"/>
      <c r="F17" s="195"/>
      <c r="G17" s="195"/>
      <c r="H17" s="195"/>
      <c r="I17" s="195"/>
      <c r="J17" s="195"/>
      <c r="K17" s="195"/>
    </row>
    <row r="18" spans="1:11" ht="17" x14ac:dyDescent="0.25">
      <c r="A18" s="210">
        <v>2013</v>
      </c>
      <c r="B18" s="201">
        <v>6376.0289432099971</v>
      </c>
      <c r="C18" s="212">
        <v>10.737451843293124</v>
      </c>
      <c r="D18" s="195"/>
      <c r="E18" s="195"/>
      <c r="F18" s="195"/>
      <c r="G18" s="195"/>
      <c r="H18" s="195"/>
      <c r="I18" s="195"/>
      <c r="J18" s="195"/>
      <c r="K18" s="195"/>
    </row>
    <row r="19" spans="1:11" ht="17" x14ac:dyDescent="0.25">
      <c r="A19" s="210">
        <v>2014</v>
      </c>
      <c r="B19" s="201">
        <v>7545.8294380399984</v>
      </c>
      <c r="C19" s="212">
        <v>11.78503981470808</v>
      </c>
      <c r="D19" s="195"/>
      <c r="E19" s="195"/>
      <c r="F19" s="195"/>
      <c r="G19" s="195"/>
      <c r="H19" s="195"/>
      <c r="I19" s="195"/>
      <c r="J19" s="195"/>
      <c r="K19" s="195"/>
    </row>
    <row r="20" spans="1:11" ht="17" x14ac:dyDescent="0.25">
      <c r="A20" s="210">
        <v>2015</v>
      </c>
      <c r="B20" s="198">
        <v>5134.7658066299973</v>
      </c>
      <c r="C20" s="212">
        <v>9.4986937207441713</v>
      </c>
      <c r="D20" s="195"/>
      <c r="E20" s="195"/>
      <c r="F20" s="195"/>
      <c r="G20" s="195"/>
      <c r="H20" s="195"/>
      <c r="I20" s="195"/>
      <c r="J20" s="195"/>
      <c r="K20" s="195"/>
    </row>
    <row r="21" spans="1:11" ht="17" x14ac:dyDescent="0.25">
      <c r="A21" s="210">
        <v>2016</v>
      </c>
      <c r="B21" s="198">
        <v>3823.4327887100012</v>
      </c>
      <c r="C21" s="212">
        <v>8.5174575960575183</v>
      </c>
      <c r="D21" s="195"/>
      <c r="E21" s="195"/>
      <c r="F21" s="195"/>
      <c r="G21" s="195"/>
      <c r="H21" s="195"/>
      <c r="I21" s="195"/>
      <c r="J21" s="195"/>
      <c r="K21" s="195"/>
    </row>
    <row r="22" spans="1:11" ht="17" x14ac:dyDescent="0.25">
      <c r="A22" s="210">
        <v>2017</v>
      </c>
      <c r="B22" s="198">
        <v>3714.9457230799926</v>
      </c>
      <c r="C22" s="212">
        <v>8.0635129606303799</v>
      </c>
      <c r="D22" s="195"/>
      <c r="E22" s="195"/>
      <c r="F22" s="195"/>
      <c r="G22" s="195"/>
      <c r="H22" s="195"/>
      <c r="I22" s="195"/>
      <c r="J22" s="195"/>
      <c r="K22" s="195"/>
    </row>
    <row r="23" spans="1:11" ht="17" x14ac:dyDescent="0.25">
      <c r="A23" s="210">
        <v>2018</v>
      </c>
      <c r="B23" s="196">
        <v>3544.3181128199985</v>
      </c>
      <c r="C23" s="212">
        <v>6.9183659436754406</v>
      </c>
      <c r="D23" s="195"/>
      <c r="E23" s="195"/>
      <c r="F23" s="195"/>
      <c r="G23" s="195"/>
      <c r="H23" s="195"/>
      <c r="I23" s="195"/>
      <c r="J23" s="195"/>
      <c r="K23" s="195"/>
    </row>
    <row r="24" spans="1:11" ht="17" x14ac:dyDescent="0.25">
      <c r="A24" s="210">
        <v>2019</v>
      </c>
      <c r="B24" s="200">
        <v>4545.8296236199994</v>
      </c>
      <c r="C24" s="211">
        <v>8.6254331476001234</v>
      </c>
      <c r="D24" s="195"/>
      <c r="E24" s="195"/>
      <c r="F24" s="195"/>
      <c r="G24" s="195"/>
      <c r="H24" s="195"/>
      <c r="I24" s="195"/>
      <c r="J24" s="195"/>
      <c r="K24" s="195"/>
    </row>
    <row r="25" spans="1:11" ht="17" x14ac:dyDescent="0.25">
      <c r="A25" s="210">
        <v>2020</v>
      </c>
      <c r="B25" s="200">
        <v>2211.3005045399996</v>
      </c>
      <c r="C25" s="211">
        <v>5.084774749216157</v>
      </c>
      <c r="D25" s="195"/>
      <c r="E25" s="195"/>
      <c r="F25" s="195"/>
      <c r="G25" s="195"/>
      <c r="H25" s="195"/>
      <c r="I25" s="195"/>
      <c r="J25" s="195"/>
      <c r="K25" s="195"/>
    </row>
    <row r="26" spans="1:11" ht="17" x14ac:dyDescent="0.25">
      <c r="A26" s="210">
        <v>2021</v>
      </c>
      <c r="B26" s="199">
        <v>3780.7235286399991</v>
      </c>
      <c r="C26" s="211">
        <v>6.1876255939813118</v>
      </c>
      <c r="D26" s="195"/>
      <c r="E26" s="195"/>
      <c r="F26" s="195"/>
      <c r="G26" s="195"/>
      <c r="H26" s="195"/>
      <c r="I26" s="195"/>
      <c r="J26" s="195"/>
      <c r="K26" s="195"/>
    </row>
    <row r="27" spans="1:11" ht="18" thickBot="1" x14ac:dyDescent="0.3">
      <c r="A27" s="213">
        <v>2022</v>
      </c>
      <c r="B27" s="214">
        <v>7388.513202590002</v>
      </c>
      <c r="C27" s="215">
        <v>9.5442364192986187</v>
      </c>
      <c r="D27" s="195"/>
      <c r="E27" s="195"/>
      <c r="F27" s="195"/>
      <c r="G27" s="195"/>
      <c r="H27" s="195"/>
      <c r="I27" s="195"/>
      <c r="J27" s="195"/>
      <c r="K27" s="195"/>
    </row>
    <row r="28" spans="1:11" ht="17" x14ac:dyDescent="0.25">
      <c r="A28" s="202"/>
      <c r="B28" s="203"/>
      <c r="C28" s="204"/>
      <c r="D28" s="195"/>
      <c r="E28" s="195"/>
      <c r="F28" s="195"/>
      <c r="G28" s="195"/>
      <c r="H28" s="195"/>
      <c r="I28" s="195"/>
      <c r="J28" s="195"/>
      <c r="K28" s="195"/>
    </row>
    <row r="29" spans="1:11" x14ac:dyDescent="0.25">
      <c r="A29" s="195"/>
      <c r="B29" s="195"/>
      <c r="C29" s="195"/>
      <c r="D29" s="195"/>
      <c r="E29" s="195"/>
      <c r="F29" s="195"/>
      <c r="G29" s="195"/>
      <c r="H29" s="195"/>
      <c r="I29" s="195"/>
      <c r="J29" s="195"/>
      <c r="K29" s="195"/>
    </row>
    <row r="30" spans="1:11" x14ac:dyDescent="0.25">
      <c r="A30" s="194"/>
      <c r="B30" s="194"/>
      <c r="C30" s="19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52"/>
  <sheetViews>
    <sheetView showGridLines="0" topLeftCell="A7" zoomScale="90" zoomScaleNormal="90" zoomScaleSheetLayoutView="90" workbookViewId="0">
      <pane xSplit="2" ySplit="7" topLeftCell="L194" activePane="bottomRight" state="frozen"/>
      <selection activeCell="A7" sqref="A7"/>
      <selection pane="topRight" activeCell="C7" sqref="C7"/>
      <selection pane="bottomLeft" activeCell="A14" sqref="A14"/>
      <selection pane="bottomRight" activeCell="I463" sqref="I463"/>
    </sheetView>
  </sheetViews>
  <sheetFormatPr baseColWidth="10" defaultColWidth="0.83203125" defaultRowHeight="13" x14ac:dyDescent="0.15"/>
  <cols>
    <col min="1" max="1" width="14.6640625" style="1" customWidth="1"/>
    <col min="2" max="2" width="3.1640625" style="1" customWidth="1"/>
    <col min="3" max="3" width="13.83203125" style="1" bestFit="1" customWidth="1"/>
    <col min="4" max="4" width="13.83203125" style="1" customWidth="1"/>
    <col min="5" max="5" width="0.83203125" style="1" customWidth="1"/>
    <col min="6" max="6" width="16.5" style="1" customWidth="1"/>
    <col min="7" max="7" width="18" style="1" customWidth="1"/>
    <col min="8" max="8" width="0.6640625" style="1" customWidth="1"/>
    <col min="9" max="10" width="14.83203125" style="1" customWidth="1"/>
    <col min="11" max="11" width="0.6640625" style="1" customWidth="1"/>
    <col min="12" max="13" width="14.6640625" style="1" customWidth="1"/>
    <col min="14" max="14" width="0.6640625" style="1" customWidth="1"/>
    <col min="15" max="15" width="18.1640625" style="1" customWidth="1"/>
    <col min="16" max="16" width="1" style="1" customWidth="1"/>
    <col min="17" max="17" width="18.83203125" style="1" customWidth="1"/>
    <col min="18" max="18" width="0.83203125" style="1" customWidth="1"/>
    <col min="19" max="19" width="17.6640625" style="1" customWidth="1"/>
    <col min="20" max="21" width="15.5" style="1" customWidth="1"/>
    <col min="22" max="22" width="11.5" style="1" customWidth="1"/>
    <col min="23" max="23" width="15.83203125" style="1" bestFit="1" customWidth="1"/>
    <col min="24" max="188" width="11.5" style="1" customWidth="1"/>
    <col min="189" max="189" width="14.6640625" style="1" customWidth="1"/>
    <col min="190" max="190" width="1" style="1" customWidth="1"/>
    <col min="191" max="191" width="25" style="1" bestFit="1" customWidth="1"/>
    <col min="192" max="192" width="13.83203125" style="1" customWidth="1"/>
    <col min="193" max="193" width="0.83203125" style="1" customWidth="1"/>
    <col min="194" max="194" width="16.5" style="1" customWidth="1"/>
    <col min="195" max="195" width="18" style="1" customWidth="1"/>
    <col min="196" max="16384" width="0.83203125" style="1"/>
  </cols>
  <sheetData>
    <row r="1" spans="1:30" ht="6" customHeight="1" x14ac:dyDescent="0.15"/>
    <row r="2" spans="1:30" ht="14" x14ac:dyDescent="0.15">
      <c r="S2" s="2"/>
      <c r="U2" s="3"/>
      <c r="W2" s="3"/>
      <c r="X2" s="3"/>
      <c r="Y2" s="3"/>
      <c r="Z2" s="3"/>
      <c r="AA2" s="3"/>
      <c r="AB2" s="3"/>
      <c r="AC2" s="3"/>
      <c r="AD2" s="3"/>
    </row>
    <row r="3" spans="1:30" ht="24" customHeight="1" x14ac:dyDescent="0.15">
      <c r="S3" s="2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t="22.5" customHeight="1" x14ac:dyDescent="0.15">
      <c r="L4" s="4"/>
      <c r="M4" s="4"/>
      <c r="S4" s="2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8" customHeight="1" x14ac:dyDescent="0.15">
      <c r="A5" s="222" t="s">
        <v>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ht="15" customHeight="1" x14ac:dyDescent="0.15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14" x14ac:dyDescent="0.15">
      <c r="A7" s="224" t="s">
        <v>47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6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ht="14" x14ac:dyDescent="0.15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6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ht="15.75" customHeight="1" x14ac:dyDescent="0.15">
      <c r="A9" s="227"/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8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ht="13.5" customHeight="1" thickBo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6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ht="25.5" customHeight="1" thickBot="1" x14ac:dyDescent="0.2">
      <c r="A11" s="229" t="s">
        <v>1</v>
      </c>
      <c r="B11" s="7"/>
      <c r="C11" s="232" t="s">
        <v>2</v>
      </c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7"/>
      <c r="Q11" s="233" t="s">
        <v>3</v>
      </c>
      <c r="R11" s="7"/>
      <c r="S11" s="235" t="s">
        <v>4</v>
      </c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ht="42" customHeight="1" x14ac:dyDescent="0.15">
      <c r="A12" s="230"/>
      <c r="B12" s="8"/>
      <c r="C12" s="230" t="s">
        <v>5</v>
      </c>
      <c r="D12" s="230"/>
      <c r="E12" s="8"/>
      <c r="F12" s="230" t="s">
        <v>6</v>
      </c>
      <c r="G12" s="230"/>
      <c r="H12" s="9"/>
      <c r="I12" s="230" t="s">
        <v>7</v>
      </c>
      <c r="J12" s="230"/>
      <c r="K12" s="8"/>
      <c r="L12" s="230" t="s">
        <v>8</v>
      </c>
      <c r="M12" s="230"/>
      <c r="N12" s="8"/>
      <c r="O12" s="10" t="s">
        <v>9</v>
      </c>
      <c r="P12" s="11"/>
      <c r="Q12" s="234"/>
      <c r="R12" s="11"/>
      <c r="S12" s="236"/>
    </row>
    <row r="13" spans="1:30" s="16" customFormat="1" ht="27.75" customHeight="1" thickBot="1" x14ac:dyDescent="0.2">
      <c r="A13" s="231"/>
      <c r="B13" s="12"/>
      <c r="C13" s="13" t="s">
        <v>10</v>
      </c>
      <c r="D13" s="13" t="s">
        <v>11</v>
      </c>
      <c r="E13" s="13"/>
      <c r="F13" s="13" t="s">
        <v>10</v>
      </c>
      <c r="G13" s="13" t="s">
        <v>11</v>
      </c>
      <c r="H13" s="13"/>
      <c r="I13" s="13" t="s">
        <v>10</v>
      </c>
      <c r="J13" s="13" t="s">
        <v>11</v>
      </c>
      <c r="K13" s="13"/>
      <c r="L13" s="13" t="s">
        <v>10</v>
      </c>
      <c r="M13" s="13" t="s">
        <v>11</v>
      </c>
      <c r="N13" s="13"/>
      <c r="O13" s="13" t="s">
        <v>10</v>
      </c>
      <c r="P13" s="13"/>
      <c r="Q13" s="13" t="s">
        <v>10</v>
      </c>
      <c r="R13" s="14"/>
      <c r="S13" s="15" t="s">
        <v>10</v>
      </c>
    </row>
    <row r="14" spans="1:30" x14ac:dyDescent="0.15">
      <c r="A14" s="17">
        <v>33604</v>
      </c>
      <c r="B14" s="17"/>
      <c r="C14" s="18">
        <v>108864.25900000001</v>
      </c>
      <c r="D14" s="18">
        <v>67119.240000000005</v>
      </c>
      <c r="E14" s="18">
        <v>0</v>
      </c>
      <c r="F14" s="18">
        <v>39350.417000000001</v>
      </c>
      <c r="G14" s="18">
        <v>1085408.1669999999</v>
      </c>
      <c r="H14" s="18">
        <v>0</v>
      </c>
      <c r="I14" s="18">
        <v>130960.007</v>
      </c>
      <c r="J14" s="18">
        <v>1327509.075</v>
      </c>
      <c r="K14" s="18">
        <v>0</v>
      </c>
      <c r="L14" s="18">
        <v>2580.2739999999999</v>
      </c>
      <c r="M14" s="18">
        <v>1119.144</v>
      </c>
      <c r="N14" s="18">
        <v>0</v>
      </c>
      <c r="O14" s="18">
        <v>281754.95699999999</v>
      </c>
      <c r="P14" s="18"/>
      <c r="Q14" s="18">
        <v>250016.02400000003</v>
      </c>
      <c r="R14" s="18">
        <v>0</v>
      </c>
      <c r="S14" s="19">
        <v>531770.98100000003</v>
      </c>
      <c r="T14" s="20"/>
      <c r="U14" s="21"/>
    </row>
    <row r="15" spans="1:30" x14ac:dyDescent="0.15">
      <c r="A15" s="22">
        <v>33635</v>
      </c>
      <c r="B15" s="22"/>
      <c r="C15" s="23">
        <v>114798.508</v>
      </c>
      <c r="D15" s="23">
        <v>73666.14</v>
      </c>
      <c r="E15" s="23">
        <v>0</v>
      </c>
      <c r="F15" s="23">
        <v>56115.593000000001</v>
      </c>
      <c r="G15" s="23">
        <v>1491173.5319999999</v>
      </c>
      <c r="H15" s="23">
        <v>0</v>
      </c>
      <c r="I15" s="23">
        <v>102964.17</v>
      </c>
      <c r="J15" s="23">
        <v>1013884.795</v>
      </c>
      <c r="K15" s="23">
        <v>0</v>
      </c>
      <c r="L15" s="23">
        <v>17022.566999999999</v>
      </c>
      <c r="M15" s="23">
        <v>6667.4</v>
      </c>
      <c r="N15" s="23">
        <v>0</v>
      </c>
      <c r="O15" s="23">
        <v>290900.83799999999</v>
      </c>
      <c r="P15" s="23"/>
      <c r="Q15" s="23">
        <v>282102.924</v>
      </c>
      <c r="R15" s="23">
        <v>0</v>
      </c>
      <c r="S15" s="24">
        <v>573003.76199999999</v>
      </c>
      <c r="T15" s="25"/>
      <c r="U15" s="21"/>
    </row>
    <row r="16" spans="1:30" x14ac:dyDescent="0.15">
      <c r="A16" s="26">
        <v>33664</v>
      </c>
      <c r="B16" s="26"/>
      <c r="C16" s="27">
        <v>89464.459000000003</v>
      </c>
      <c r="D16" s="27">
        <v>61684.86</v>
      </c>
      <c r="E16" s="27">
        <v>0</v>
      </c>
      <c r="F16" s="27">
        <v>11971.475</v>
      </c>
      <c r="G16" s="27">
        <v>324415.00799999997</v>
      </c>
      <c r="H16" s="27">
        <v>0</v>
      </c>
      <c r="I16" s="27">
        <v>139097.84700000001</v>
      </c>
      <c r="J16" s="27">
        <v>1349664.882</v>
      </c>
      <c r="K16" s="27">
        <v>0</v>
      </c>
      <c r="L16" s="27">
        <v>6689.3580000000002</v>
      </c>
      <c r="M16" s="27">
        <v>2554.6210000000001</v>
      </c>
      <c r="N16" s="27">
        <v>0</v>
      </c>
      <c r="O16" s="27">
        <v>247223.13900000002</v>
      </c>
      <c r="P16" s="27"/>
      <c r="Q16" s="27">
        <v>305083.81399999995</v>
      </c>
      <c r="R16" s="27">
        <v>0</v>
      </c>
      <c r="S16" s="19">
        <v>552306.95299999998</v>
      </c>
      <c r="T16" s="25"/>
      <c r="U16" s="21"/>
    </row>
    <row r="17" spans="1:21" x14ac:dyDescent="0.15">
      <c r="A17" s="22">
        <v>33695</v>
      </c>
      <c r="B17" s="22"/>
      <c r="C17" s="23">
        <v>113534.579</v>
      </c>
      <c r="D17" s="23">
        <v>81760.56</v>
      </c>
      <c r="E17" s="23">
        <v>0</v>
      </c>
      <c r="F17" s="23">
        <v>54218.065999999999</v>
      </c>
      <c r="G17" s="23">
        <v>1410411.213</v>
      </c>
      <c r="H17" s="23">
        <v>0</v>
      </c>
      <c r="I17" s="23">
        <v>123237.049</v>
      </c>
      <c r="J17" s="23">
        <v>1110176.27</v>
      </c>
      <c r="K17" s="23">
        <v>0</v>
      </c>
      <c r="L17" s="23">
        <v>2159.9110000000001</v>
      </c>
      <c r="M17" s="23">
        <v>772.87699999999995</v>
      </c>
      <c r="N17" s="23">
        <v>0</v>
      </c>
      <c r="O17" s="23">
        <v>293149.60499999998</v>
      </c>
      <c r="P17" s="23"/>
      <c r="Q17" s="23">
        <v>238675.34900000005</v>
      </c>
      <c r="R17" s="23">
        <v>0</v>
      </c>
      <c r="S17" s="24">
        <v>531824.95400000003</v>
      </c>
      <c r="T17" s="25"/>
      <c r="U17" s="21"/>
    </row>
    <row r="18" spans="1:21" x14ac:dyDescent="0.15">
      <c r="A18" s="26">
        <v>33725</v>
      </c>
      <c r="B18" s="26"/>
      <c r="C18" s="27">
        <v>118169.773</v>
      </c>
      <c r="D18" s="27">
        <v>86318.46</v>
      </c>
      <c r="E18" s="27">
        <v>0</v>
      </c>
      <c r="F18" s="27">
        <v>36988.959999999999</v>
      </c>
      <c r="G18" s="27">
        <v>963401.77800000005</v>
      </c>
      <c r="H18" s="27">
        <v>0</v>
      </c>
      <c r="I18" s="27">
        <v>126696.23699999999</v>
      </c>
      <c r="J18" s="27">
        <v>1128887.811</v>
      </c>
      <c r="K18" s="27">
        <v>0</v>
      </c>
      <c r="L18" s="27">
        <v>20405.646000000001</v>
      </c>
      <c r="M18" s="27">
        <v>7697.5870000000004</v>
      </c>
      <c r="N18" s="27">
        <v>0</v>
      </c>
      <c r="O18" s="27">
        <v>302260.61599999998</v>
      </c>
      <c r="P18" s="27"/>
      <c r="Q18" s="27">
        <v>326456.52999999997</v>
      </c>
      <c r="R18" s="27">
        <v>0</v>
      </c>
      <c r="S18" s="19">
        <v>628717.14599999995</v>
      </c>
      <c r="T18" s="25"/>
      <c r="U18" s="21"/>
    </row>
    <row r="19" spans="1:21" x14ac:dyDescent="0.15">
      <c r="A19" s="22">
        <v>33756</v>
      </c>
      <c r="B19" s="22"/>
      <c r="C19" s="23">
        <v>127088.833</v>
      </c>
      <c r="D19" s="23">
        <v>99105.66</v>
      </c>
      <c r="E19" s="23">
        <v>0</v>
      </c>
      <c r="F19" s="23">
        <v>37008.358999999997</v>
      </c>
      <c r="G19" s="23">
        <v>964840.46400000004</v>
      </c>
      <c r="H19" s="23">
        <v>0</v>
      </c>
      <c r="I19" s="23">
        <v>96352.195000000007</v>
      </c>
      <c r="J19" s="23">
        <v>770133.08</v>
      </c>
      <c r="K19" s="23">
        <v>0</v>
      </c>
      <c r="L19" s="23">
        <v>13221.457</v>
      </c>
      <c r="M19" s="23">
        <v>5091.28</v>
      </c>
      <c r="N19" s="23">
        <v>0</v>
      </c>
      <c r="O19" s="23">
        <v>273670.84399999998</v>
      </c>
      <c r="P19" s="23"/>
      <c r="Q19" s="23">
        <v>294887.29100000003</v>
      </c>
      <c r="R19" s="23">
        <v>0</v>
      </c>
      <c r="S19" s="24">
        <v>568558.13500000001</v>
      </c>
      <c r="T19" s="25"/>
      <c r="U19" s="21"/>
    </row>
    <row r="20" spans="1:21" x14ac:dyDescent="0.15">
      <c r="A20" s="26">
        <v>33786</v>
      </c>
      <c r="B20" s="26"/>
      <c r="C20" s="27">
        <v>94024.339000000007</v>
      </c>
      <c r="D20" s="27">
        <v>75940.320000000007</v>
      </c>
      <c r="E20" s="27">
        <v>0</v>
      </c>
      <c r="F20" s="27">
        <v>63143.436999999998</v>
      </c>
      <c r="G20" s="27">
        <v>1645280.7039999999</v>
      </c>
      <c r="H20" s="27">
        <v>0</v>
      </c>
      <c r="I20" s="27">
        <v>143864.92499999999</v>
      </c>
      <c r="J20" s="27">
        <v>1165882.227</v>
      </c>
      <c r="K20" s="27">
        <v>0</v>
      </c>
      <c r="L20" s="27">
        <v>7911.201</v>
      </c>
      <c r="M20" s="27">
        <v>3061.145</v>
      </c>
      <c r="N20" s="27">
        <v>0</v>
      </c>
      <c r="O20" s="27">
        <v>308943.902</v>
      </c>
      <c r="P20" s="27"/>
      <c r="Q20" s="27">
        <v>296261.42099999997</v>
      </c>
      <c r="R20" s="27">
        <v>0</v>
      </c>
      <c r="S20" s="19">
        <v>605205.32299999997</v>
      </c>
      <c r="T20" s="25"/>
      <c r="U20" s="21"/>
    </row>
    <row r="21" spans="1:21" x14ac:dyDescent="0.15">
      <c r="A21" s="22">
        <v>33817</v>
      </c>
      <c r="B21" s="22"/>
      <c r="C21" s="23">
        <v>91550.236999999994</v>
      </c>
      <c r="D21" s="23">
        <v>76845.899999999994</v>
      </c>
      <c r="E21" s="23">
        <v>0</v>
      </c>
      <c r="F21" s="23">
        <v>28700.02</v>
      </c>
      <c r="G21" s="23">
        <v>742082.89599999995</v>
      </c>
      <c r="H21" s="23">
        <v>0</v>
      </c>
      <c r="I21" s="23">
        <v>140223.535</v>
      </c>
      <c r="J21" s="23">
        <v>1181742.0049999999</v>
      </c>
      <c r="K21" s="23">
        <v>0</v>
      </c>
      <c r="L21" s="23">
        <v>4136.3019999999997</v>
      </c>
      <c r="M21" s="23">
        <v>1536.9570000000001</v>
      </c>
      <c r="N21" s="23">
        <v>0</v>
      </c>
      <c r="O21" s="23">
        <v>264610.09399999998</v>
      </c>
      <c r="P21" s="23"/>
      <c r="Q21" s="23">
        <v>284244.44500000001</v>
      </c>
      <c r="R21" s="23">
        <v>0</v>
      </c>
      <c r="S21" s="24">
        <v>548854.53899999999</v>
      </c>
      <c r="T21" s="25"/>
      <c r="U21" s="21"/>
    </row>
    <row r="22" spans="1:21" x14ac:dyDescent="0.15">
      <c r="A22" s="26">
        <v>33848</v>
      </c>
      <c r="B22" s="26"/>
      <c r="C22" s="27">
        <v>74542.487999999998</v>
      </c>
      <c r="D22" s="27">
        <v>66725.100000000006</v>
      </c>
      <c r="E22" s="27">
        <v>0</v>
      </c>
      <c r="F22" s="27">
        <v>51669.928999999996</v>
      </c>
      <c r="G22" s="27">
        <v>1390825.014</v>
      </c>
      <c r="H22" s="27">
        <v>0</v>
      </c>
      <c r="I22" s="27">
        <v>125582.772</v>
      </c>
      <c r="J22" s="27">
        <v>1030559.941</v>
      </c>
      <c r="K22" s="27">
        <v>0</v>
      </c>
      <c r="L22" s="27">
        <v>24414.455999999998</v>
      </c>
      <c r="M22" s="27">
        <v>8555.009</v>
      </c>
      <c r="N22" s="27">
        <v>0</v>
      </c>
      <c r="O22" s="27">
        <v>276209.64500000002</v>
      </c>
      <c r="P22" s="27"/>
      <c r="Q22" s="27">
        <v>350652.10800000001</v>
      </c>
      <c r="R22" s="27">
        <v>0</v>
      </c>
      <c r="S22" s="19">
        <v>626861.75300000003</v>
      </c>
      <c r="T22" s="25"/>
      <c r="U22" s="21"/>
    </row>
    <row r="23" spans="1:21" x14ac:dyDescent="0.15">
      <c r="A23" s="22">
        <v>33878</v>
      </c>
      <c r="B23" s="22"/>
      <c r="C23" s="23">
        <v>85359.832999999999</v>
      </c>
      <c r="D23" s="23">
        <v>80782.320000000007</v>
      </c>
      <c r="E23" s="23">
        <v>0</v>
      </c>
      <c r="F23" s="23">
        <v>50420.982000000004</v>
      </c>
      <c r="G23" s="23">
        <v>1325570.399</v>
      </c>
      <c r="H23" s="23">
        <v>0</v>
      </c>
      <c r="I23" s="23">
        <v>152279.965</v>
      </c>
      <c r="J23" s="23">
        <v>1192536.5919999999</v>
      </c>
      <c r="K23" s="23">
        <v>0</v>
      </c>
      <c r="L23" s="23">
        <v>9981.5439999999999</v>
      </c>
      <c r="M23" s="23">
        <v>3667.4769999999999</v>
      </c>
      <c r="N23" s="23">
        <v>0</v>
      </c>
      <c r="O23" s="23">
        <v>298042.32399999996</v>
      </c>
      <c r="P23" s="23"/>
      <c r="Q23" s="23">
        <v>317813.53999999998</v>
      </c>
      <c r="R23" s="23">
        <v>0</v>
      </c>
      <c r="S23" s="24">
        <v>615855.86399999994</v>
      </c>
      <c r="T23" s="25"/>
      <c r="U23" s="21"/>
    </row>
    <row r="24" spans="1:21" x14ac:dyDescent="0.15">
      <c r="A24" s="26">
        <v>33909</v>
      </c>
      <c r="B24" s="26"/>
      <c r="C24" s="27">
        <v>113037.076</v>
      </c>
      <c r="D24" s="27">
        <v>95215.2</v>
      </c>
      <c r="E24" s="27">
        <v>0</v>
      </c>
      <c r="F24" s="27">
        <v>57720.851999999999</v>
      </c>
      <c r="G24" s="27">
        <v>1562868.0789999999</v>
      </c>
      <c r="H24" s="27">
        <v>0</v>
      </c>
      <c r="I24" s="27">
        <v>54879.345000000001</v>
      </c>
      <c r="J24" s="27">
        <v>474293.82</v>
      </c>
      <c r="K24" s="27">
        <v>0</v>
      </c>
      <c r="L24" s="27">
        <v>9429.32</v>
      </c>
      <c r="M24" s="27">
        <v>3849.3809999999999</v>
      </c>
      <c r="N24" s="27">
        <v>0</v>
      </c>
      <c r="O24" s="27">
        <v>235066.59299999999</v>
      </c>
      <c r="P24" s="27"/>
      <c r="Q24" s="27">
        <v>315181.18799999997</v>
      </c>
      <c r="R24" s="27">
        <v>0</v>
      </c>
      <c r="S24" s="19">
        <v>550247.78099999996</v>
      </c>
      <c r="T24" s="25"/>
      <c r="U24" s="21"/>
    </row>
    <row r="25" spans="1:21" x14ac:dyDescent="0.15">
      <c r="A25" s="22">
        <v>33939</v>
      </c>
      <c r="B25" s="22"/>
      <c r="C25" s="23">
        <v>128413.251</v>
      </c>
      <c r="D25" s="23">
        <v>101672.4</v>
      </c>
      <c r="E25" s="23">
        <v>0</v>
      </c>
      <c r="F25" s="23">
        <v>68122.226999999999</v>
      </c>
      <c r="G25" s="23">
        <v>1886992.318</v>
      </c>
      <c r="H25" s="23">
        <v>0</v>
      </c>
      <c r="I25" s="23">
        <v>76805.065000000002</v>
      </c>
      <c r="J25" s="23">
        <v>720153.89</v>
      </c>
      <c r="K25" s="23">
        <v>0</v>
      </c>
      <c r="L25" s="23">
        <v>7203.5659999999998</v>
      </c>
      <c r="M25" s="23">
        <v>3476.34</v>
      </c>
      <c r="N25" s="23">
        <v>0</v>
      </c>
      <c r="O25" s="23">
        <v>280544.109</v>
      </c>
      <c r="P25" s="23"/>
      <c r="Q25" s="23">
        <v>295882.391</v>
      </c>
      <c r="R25" s="23">
        <v>0</v>
      </c>
      <c r="S25" s="24">
        <v>576426.5</v>
      </c>
      <c r="T25" s="25"/>
      <c r="U25" s="21"/>
    </row>
    <row r="26" spans="1:21" x14ac:dyDescent="0.15">
      <c r="A26" s="28" t="s">
        <v>12</v>
      </c>
      <c r="B26" s="28"/>
      <c r="C26" s="29">
        <v>1258847.635</v>
      </c>
      <c r="D26" s="29">
        <v>966836.16</v>
      </c>
      <c r="E26" s="29">
        <v>0</v>
      </c>
      <c r="F26" s="29">
        <v>555430.31700000004</v>
      </c>
      <c r="G26" s="29">
        <v>14793269.572000001</v>
      </c>
      <c r="H26" s="29">
        <v>0</v>
      </c>
      <c r="I26" s="29">
        <v>1412943.112</v>
      </c>
      <c r="J26" s="29">
        <v>12465424.388</v>
      </c>
      <c r="K26" s="29">
        <v>0</v>
      </c>
      <c r="L26" s="29">
        <v>125155.602</v>
      </c>
      <c r="M26" s="29">
        <v>48049.218000000001</v>
      </c>
      <c r="N26" s="29">
        <v>0</v>
      </c>
      <c r="O26" s="29">
        <v>3352376.6659999997</v>
      </c>
      <c r="P26" s="29"/>
      <c r="Q26" s="29">
        <v>3557257.0249999999</v>
      </c>
      <c r="R26" s="29">
        <v>0</v>
      </c>
      <c r="S26" s="30">
        <v>6909633.6909999996</v>
      </c>
    </row>
    <row r="27" spans="1:21" x14ac:dyDescent="0.15">
      <c r="A27" s="31"/>
      <c r="B27" s="31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19"/>
    </row>
    <row r="28" spans="1:21" x14ac:dyDescent="0.15">
      <c r="A28" s="26">
        <v>33970</v>
      </c>
      <c r="B28" s="26"/>
      <c r="C28" s="27">
        <v>107954.784</v>
      </c>
      <c r="D28" s="27">
        <v>68735.820000000007</v>
      </c>
      <c r="E28" s="27">
        <v>0</v>
      </c>
      <c r="F28" s="27">
        <v>35891.911999999997</v>
      </c>
      <c r="G28" s="27">
        <v>1033552.241</v>
      </c>
      <c r="H28" s="27">
        <v>0</v>
      </c>
      <c r="I28" s="27">
        <v>131310.25399999999</v>
      </c>
      <c r="J28" s="27">
        <v>1276354.4469999999</v>
      </c>
      <c r="K28" s="27">
        <v>0</v>
      </c>
      <c r="L28" s="27">
        <v>7676.68</v>
      </c>
      <c r="M28" s="27">
        <v>3469.8020000000001</v>
      </c>
      <c r="N28" s="27">
        <v>0</v>
      </c>
      <c r="O28" s="27">
        <v>282833.63</v>
      </c>
      <c r="P28" s="27"/>
      <c r="Q28" s="27">
        <v>217312.98300000001</v>
      </c>
      <c r="R28" s="27">
        <v>0</v>
      </c>
      <c r="S28" s="19">
        <v>500146.61300000001</v>
      </c>
    </row>
    <row r="29" spans="1:21" x14ac:dyDescent="0.15">
      <c r="A29" s="22">
        <v>34001</v>
      </c>
      <c r="B29" s="22"/>
      <c r="C29" s="23">
        <v>104848.548</v>
      </c>
      <c r="D29" s="23">
        <v>80442.3</v>
      </c>
      <c r="E29" s="23">
        <v>0</v>
      </c>
      <c r="F29" s="23">
        <v>59607.423000000003</v>
      </c>
      <c r="G29" s="23">
        <v>1698797.3559999999</v>
      </c>
      <c r="H29" s="23">
        <v>0</v>
      </c>
      <c r="I29" s="23">
        <v>119855.413</v>
      </c>
      <c r="J29" s="23">
        <v>1045978.91</v>
      </c>
      <c r="K29" s="23">
        <v>0</v>
      </c>
      <c r="L29" s="23">
        <v>11527.365</v>
      </c>
      <c r="M29" s="23">
        <v>5047.2619999999997</v>
      </c>
      <c r="N29" s="23">
        <v>0</v>
      </c>
      <c r="O29" s="23">
        <v>295838.74900000001</v>
      </c>
      <c r="P29" s="23"/>
      <c r="Q29" s="23">
        <v>287576.397</v>
      </c>
      <c r="R29" s="23">
        <v>0</v>
      </c>
      <c r="S29" s="24">
        <v>583415.14599999995</v>
      </c>
    </row>
    <row r="30" spans="1:21" x14ac:dyDescent="0.15">
      <c r="A30" s="26">
        <v>34029</v>
      </c>
      <c r="B30" s="26"/>
      <c r="C30" s="27">
        <v>89602.521999999997</v>
      </c>
      <c r="D30" s="27">
        <v>68711.16</v>
      </c>
      <c r="E30" s="27">
        <v>0</v>
      </c>
      <c r="F30" s="27">
        <v>54100.713000000003</v>
      </c>
      <c r="G30" s="27">
        <v>1537737.1839999999</v>
      </c>
      <c r="H30" s="27">
        <v>0</v>
      </c>
      <c r="I30" s="27">
        <v>124330.182</v>
      </c>
      <c r="J30" s="27">
        <v>1067458.3799999999</v>
      </c>
      <c r="K30" s="27">
        <v>0</v>
      </c>
      <c r="L30" s="27">
        <v>13163.499</v>
      </c>
      <c r="M30" s="27">
        <v>5675.2</v>
      </c>
      <c r="N30" s="27">
        <v>0</v>
      </c>
      <c r="O30" s="27">
        <v>281196.91600000003</v>
      </c>
      <c r="P30" s="27"/>
      <c r="Q30" s="27">
        <v>400139.92499999999</v>
      </c>
      <c r="R30" s="27">
        <v>0</v>
      </c>
      <c r="S30" s="19">
        <v>681336.84100000001</v>
      </c>
    </row>
    <row r="31" spans="1:21" x14ac:dyDescent="0.15">
      <c r="A31" s="22">
        <v>34060</v>
      </c>
      <c r="B31" s="22"/>
      <c r="C31" s="23">
        <v>84109.895999999993</v>
      </c>
      <c r="D31" s="23">
        <v>68063.16</v>
      </c>
      <c r="E31" s="23">
        <v>0</v>
      </c>
      <c r="F31" s="23">
        <v>11885.789000000001</v>
      </c>
      <c r="G31" s="23">
        <v>321949.31400000001</v>
      </c>
      <c r="H31" s="23">
        <v>0</v>
      </c>
      <c r="I31" s="23">
        <v>130697.87300000001</v>
      </c>
      <c r="J31" s="23">
        <v>1137463.0209999999</v>
      </c>
      <c r="K31" s="23">
        <v>0</v>
      </c>
      <c r="L31" s="23">
        <v>4994.9250000000002</v>
      </c>
      <c r="M31" s="23">
        <v>2198.8240000000001</v>
      </c>
      <c r="N31" s="23">
        <v>0</v>
      </c>
      <c r="O31" s="23">
        <v>231688.48300000001</v>
      </c>
      <c r="P31" s="23"/>
      <c r="Q31" s="23">
        <v>328849.44699999999</v>
      </c>
      <c r="R31" s="23">
        <v>0</v>
      </c>
      <c r="S31" s="24">
        <v>560537.92999999993</v>
      </c>
    </row>
    <row r="32" spans="1:21" x14ac:dyDescent="0.15">
      <c r="A32" s="26">
        <v>34090</v>
      </c>
      <c r="B32" s="26"/>
      <c r="C32" s="27">
        <v>80974.998000000007</v>
      </c>
      <c r="D32" s="27">
        <v>68356.62</v>
      </c>
      <c r="E32" s="27">
        <v>0</v>
      </c>
      <c r="F32" s="27">
        <v>62352.978000000003</v>
      </c>
      <c r="G32" s="27">
        <v>1903671.8089999999</v>
      </c>
      <c r="H32" s="27">
        <v>0</v>
      </c>
      <c r="I32" s="27">
        <v>119389.02800000001</v>
      </c>
      <c r="J32" s="27">
        <v>1070293.175</v>
      </c>
      <c r="K32" s="27">
        <v>0</v>
      </c>
      <c r="L32" s="27">
        <v>6533.7510000000002</v>
      </c>
      <c r="M32" s="27">
        <v>2829.9760000000001</v>
      </c>
      <c r="N32" s="27">
        <v>0</v>
      </c>
      <c r="O32" s="27">
        <v>269250.755</v>
      </c>
      <c r="P32" s="27"/>
      <c r="Q32" s="27">
        <v>352651.72499999998</v>
      </c>
      <c r="R32" s="27">
        <v>0</v>
      </c>
      <c r="S32" s="19">
        <v>621902.48</v>
      </c>
    </row>
    <row r="33" spans="1:19" x14ac:dyDescent="0.15">
      <c r="A33" s="22">
        <v>34121</v>
      </c>
      <c r="B33" s="22"/>
      <c r="C33" s="23">
        <v>77127.392000000007</v>
      </c>
      <c r="D33" s="23">
        <v>57684.3</v>
      </c>
      <c r="E33" s="23">
        <v>0</v>
      </c>
      <c r="F33" s="23">
        <v>51352.735999999997</v>
      </c>
      <c r="G33" s="23">
        <v>1563756.8330000001</v>
      </c>
      <c r="H33" s="23">
        <v>0</v>
      </c>
      <c r="I33" s="23">
        <v>126701.515</v>
      </c>
      <c r="J33" s="23">
        <v>1197146.51</v>
      </c>
      <c r="K33" s="23">
        <v>0</v>
      </c>
      <c r="L33" s="23">
        <v>11278.145</v>
      </c>
      <c r="M33" s="23">
        <v>5048.6689999999999</v>
      </c>
      <c r="N33" s="23">
        <v>0</v>
      </c>
      <c r="O33" s="23">
        <v>266459.788</v>
      </c>
      <c r="P33" s="23"/>
      <c r="Q33" s="23">
        <v>357782.70299999998</v>
      </c>
      <c r="R33" s="23">
        <v>0</v>
      </c>
      <c r="S33" s="24">
        <v>624242.49099999992</v>
      </c>
    </row>
    <row r="34" spans="1:19" x14ac:dyDescent="0.15">
      <c r="A34" s="26">
        <v>34151</v>
      </c>
      <c r="B34" s="26"/>
      <c r="C34" s="27">
        <v>71176.296000000002</v>
      </c>
      <c r="D34" s="27">
        <v>51819.18</v>
      </c>
      <c r="E34" s="27">
        <v>0</v>
      </c>
      <c r="F34" s="27">
        <v>24932.182000000001</v>
      </c>
      <c r="G34" s="27">
        <v>792969.52</v>
      </c>
      <c r="H34" s="27">
        <v>0</v>
      </c>
      <c r="I34" s="27">
        <v>105731.26700000001</v>
      </c>
      <c r="J34" s="27">
        <v>1054852.0260000001</v>
      </c>
      <c r="K34" s="27">
        <v>0</v>
      </c>
      <c r="L34" s="27">
        <v>7841.692</v>
      </c>
      <c r="M34" s="27">
        <v>3629.6379999999999</v>
      </c>
      <c r="N34" s="27">
        <v>0</v>
      </c>
      <c r="O34" s="27">
        <v>209681.43700000001</v>
      </c>
      <c r="P34" s="27"/>
      <c r="Q34" s="27">
        <v>338469.27</v>
      </c>
      <c r="R34" s="27">
        <v>0</v>
      </c>
      <c r="S34" s="19">
        <v>548150.70700000005</v>
      </c>
    </row>
    <row r="35" spans="1:19" x14ac:dyDescent="0.15">
      <c r="A35" s="22">
        <v>34182</v>
      </c>
      <c r="B35" s="22"/>
      <c r="C35" s="23">
        <v>73533.445000000007</v>
      </c>
      <c r="D35" s="23">
        <v>47580.06</v>
      </c>
      <c r="E35" s="23">
        <v>0</v>
      </c>
      <c r="F35" s="23">
        <v>44486.654999999999</v>
      </c>
      <c r="G35" s="23">
        <v>1387043.0160000001</v>
      </c>
      <c r="H35" s="23">
        <v>0</v>
      </c>
      <c r="I35" s="23">
        <v>78961.576000000001</v>
      </c>
      <c r="J35" s="23">
        <v>802598.54500000004</v>
      </c>
      <c r="K35" s="23">
        <v>0</v>
      </c>
      <c r="L35" s="23">
        <v>13045.896000000001</v>
      </c>
      <c r="M35" s="23">
        <v>6606.0169999999998</v>
      </c>
      <c r="N35" s="23">
        <v>0</v>
      </c>
      <c r="O35" s="23">
        <v>210027.57199999999</v>
      </c>
      <c r="P35" s="23"/>
      <c r="Q35" s="23">
        <v>341126.87800000003</v>
      </c>
      <c r="R35" s="23">
        <v>0</v>
      </c>
      <c r="S35" s="24">
        <v>551154.44999999995</v>
      </c>
    </row>
    <row r="36" spans="1:19" x14ac:dyDescent="0.15">
      <c r="A36" s="26">
        <v>34213</v>
      </c>
      <c r="B36" s="26"/>
      <c r="C36" s="27">
        <v>81929.820000000007</v>
      </c>
      <c r="D36" s="27">
        <v>51014.46</v>
      </c>
      <c r="E36" s="27">
        <v>0</v>
      </c>
      <c r="F36" s="27">
        <v>46292.553</v>
      </c>
      <c r="G36" s="27">
        <v>1487428.824</v>
      </c>
      <c r="H36" s="27">
        <v>0</v>
      </c>
      <c r="I36" s="27">
        <v>108987.999</v>
      </c>
      <c r="J36" s="27">
        <v>1102518.7509999999</v>
      </c>
      <c r="K36" s="27">
        <v>0</v>
      </c>
      <c r="L36" s="27">
        <v>2160.9110000000001</v>
      </c>
      <c r="M36" s="27">
        <v>1046.7539999999999</v>
      </c>
      <c r="N36" s="27">
        <v>0</v>
      </c>
      <c r="O36" s="27">
        <v>239371.283</v>
      </c>
      <c r="P36" s="27"/>
      <c r="Q36" s="27">
        <v>369340.56900000002</v>
      </c>
      <c r="R36" s="27">
        <v>0</v>
      </c>
      <c r="S36" s="19">
        <v>608711.85199999996</v>
      </c>
    </row>
    <row r="37" spans="1:19" x14ac:dyDescent="0.15">
      <c r="A37" s="22">
        <v>34243</v>
      </c>
      <c r="B37" s="22"/>
      <c r="C37" s="23">
        <v>96248.661999999997</v>
      </c>
      <c r="D37" s="23">
        <v>58618.5</v>
      </c>
      <c r="E37" s="23">
        <v>0</v>
      </c>
      <c r="F37" s="23">
        <v>72393.395000000004</v>
      </c>
      <c r="G37" s="23">
        <v>2567257.2940000002</v>
      </c>
      <c r="H37" s="23">
        <v>0</v>
      </c>
      <c r="I37" s="23">
        <v>137160.77600000001</v>
      </c>
      <c r="J37" s="23">
        <v>1350101.105</v>
      </c>
      <c r="K37" s="23">
        <v>0</v>
      </c>
      <c r="L37" s="23">
        <v>8637.6360000000004</v>
      </c>
      <c r="M37" s="23">
        <v>4490.2939999999999</v>
      </c>
      <c r="N37" s="23">
        <v>0</v>
      </c>
      <c r="O37" s="23">
        <v>314440.46899999998</v>
      </c>
      <c r="P37" s="23"/>
      <c r="Q37" s="23">
        <v>305857.97600000002</v>
      </c>
      <c r="R37" s="23">
        <v>0</v>
      </c>
      <c r="S37" s="24">
        <v>620298.44500000007</v>
      </c>
    </row>
    <row r="38" spans="1:19" x14ac:dyDescent="0.15">
      <c r="A38" s="26">
        <v>34274</v>
      </c>
      <c r="B38" s="26"/>
      <c r="C38" s="27">
        <v>133129.495</v>
      </c>
      <c r="D38" s="27">
        <v>79377.240000000005</v>
      </c>
      <c r="E38" s="27">
        <v>0</v>
      </c>
      <c r="F38" s="27">
        <v>42498.232000000004</v>
      </c>
      <c r="G38" s="27">
        <v>1454964.061</v>
      </c>
      <c r="H38" s="27">
        <v>0</v>
      </c>
      <c r="I38" s="27">
        <v>87978.692999999999</v>
      </c>
      <c r="J38" s="27">
        <v>996132.53500000003</v>
      </c>
      <c r="K38" s="27">
        <v>0</v>
      </c>
      <c r="L38" s="27">
        <v>9266.3389999999999</v>
      </c>
      <c r="M38" s="27">
        <v>5717.7070000000003</v>
      </c>
      <c r="N38" s="27">
        <v>0</v>
      </c>
      <c r="O38" s="27">
        <v>272872.75900000002</v>
      </c>
      <c r="P38" s="27"/>
      <c r="Q38" s="27">
        <v>346884.84100000001</v>
      </c>
      <c r="R38" s="27">
        <v>0</v>
      </c>
      <c r="S38" s="19">
        <v>619757.60000000009</v>
      </c>
    </row>
    <row r="39" spans="1:19" x14ac:dyDescent="0.15">
      <c r="A39" s="22">
        <v>34304</v>
      </c>
      <c r="B39" s="22"/>
      <c r="C39" s="23">
        <v>139232.34899999999</v>
      </c>
      <c r="D39" s="23">
        <v>81856.679999999993</v>
      </c>
      <c r="E39" s="23">
        <v>0</v>
      </c>
      <c r="F39" s="23">
        <v>58619.642</v>
      </c>
      <c r="G39" s="23">
        <v>1967555.781</v>
      </c>
      <c r="H39" s="23">
        <v>0</v>
      </c>
      <c r="I39" s="23">
        <v>52155.065000000002</v>
      </c>
      <c r="J39" s="23">
        <v>661010.37899999996</v>
      </c>
      <c r="K39" s="23">
        <v>0</v>
      </c>
      <c r="L39" s="23">
        <v>5771.1390000000001</v>
      </c>
      <c r="M39" s="23">
        <v>3619.1889999999999</v>
      </c>
      <c r="N39" s="23">
        <v>0</v>
      </c>
      <c r="O39" s="23">
        <v>255778.19500000001</v>
      </c>
      <c r="P39" s="23"/>
      <c r="Q39" s="23">
        <v>348013.80499999999</v>
      </c>
      <c r="R39" s="23">
        <v>0</v>
      </c>
      <c r="S39" s="24">
        <v>603792</v>
      </c>
    </row>
    <row r="40" spans="1:19" x14ac:dyDescent="0.15">
      <c r="A40" s="28" t="s">
        <v>13</v>
      </c>
      <c r="B40" s="28"/>
      <c r="C40" s="29">
        <v>1139868.2069999999</v>
      </c>
      <c r="D40" s="29">
        <v>782259.48</v>
      </c>
      <c r="E40" s="29">
        <v>0</v>
      </c>
      <c r="F40" s="29">
        <v>564414.21</v>
      </c>
      <c r="G40" s="29">
        <v>17716683.232999999</v>
      </c>
      <c r="H40" s="29">
        <v>0</v>
      </c>
      <c r="I40" s="29">
        <v>1323259.6410000001</v>
      </c>
      <c r="J40" s="29">
        <v>12761907.784</v>
      </c>
      <c r="K40" s="29">
        <v>0</v>
      </c>
      <c r="L40" s="29">
        <v>101897.978</v>
      </c>
      <c r="M40" s="29">
        <v>49379.332000000002</v>
      </c>
      <c r="N40" s="29">
        <v>0</v>
      </c>
      <c r="O40" s="29">
        <v>3129440.0359999998</v>
      </c>
      <c r="P40" s="29"/>
      <c r="Q40" s="29">
        <v>3994006.5189999999</v>
      </c>
      <c r="R40" s="29">
        <v>0</v>
      </c>
      <c r="S40" s="30">
        <v>7123446.5549999997</v>
      </c>
    </row>
    <row r="41" spans="1:19" x14ac:dyDescent="0.15">
      <c r="A41" s="31"/>
      <c r="B41" s="31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19"/>
    </row>
    <row r="42" spans="1:19" x14ac:dyDescent="0.15">
      <c r="A42" s="26">
        <v>34335</v>
      </c>
      <c r="B42" s="26"/>
      <c r="C42" s="27">
        <v>86555.759000000005</v>
      </c>
      <c r="D42" s="27">
        <v>50558.76</v>
      </c>
      <c r="E42" s="27">
        <v>0</v>
      </c>
      <c r="F42" s="27">
        <v>40717.213000000003</v>
      </c>
      <c r="G42" s="27">
        <v>1394910.0859999999</v>
      </c>
      <c r="H42" s="27">
        <v>0</v>
      </c>
      <c r="I42" s="27">
        <v>102174.67600000001</v>
      </c>
      <c r="J42" s="27">
        <v>1182858.406</v>
      </c>
      <c r="K42" s="27">
        <v>0</v>
      </c>
      <c r="L42" s="27">
        <v>4707.25</v>
      </c>
      <c r="M42" s="27">
        <v>2703.259</v>
      </c>
      <c r="N42" s="27">
        <v>0</v>
      </c>
      <c r="O42" s="27">
        <v>234154.89799999999</v>
      </c>
      <c r="P42" s="27"/>
      <c r="Q42" s="27">
        <v>298973.46500000003</v>
      </c>
      <c r="R42" s="27">
        <v>0</v>
      </c>
      <c r="S42" s="19">
        <v>533128.36300000001</v>
      </c>
    </row>
    <row r="43" spans="1:19" x14ac:dyDescent="0.15">
      <c r="A43" s="22">
        <v>34366</v>
      </c>
      <c r="B43" s="22"/>
      <c r="C43" s="23">
        <v>83641.490000000005</v>
      </c>
      <c r="D43" s="23">
        <v>48865.62</v>
      </c>
      <c r="E43" s="23">
        <v>0</v>
      </c>
      <c r="F43" s="23">
        <v>44041.597999999998</v>
      </c>
      <c r="G43" s="23">
        <v>1530724.68</v>
      </c>
      <c r="H43" s="23">
        <v>0</v>
      </c>
      <c r="I43" s="23">
        <v>110672.22100000001</v>
      </c>
      <c r="J43" s="23">
        <v>1243732.983</v>
      </c>
      <c r="K43" s="23">
        <v>0</v>
      </c>
      <c r="L43" s="23">
        <v>19724.808000000001</v>
      </c>
      <c r="M43" s="23">
        <v>9706.6129999999994</v>
      </c>
      <c r="N43" s="23">
        <v>0</v>
      </c>
      <c r="O43" s="23">
        <v>258080.117</v>
      </c>
      <c r="P43" s="23"/>
      <c r="Q43" s="23">
        <v>342434.99900000001</v>
      </c>
      <c r="R43" s="23">
        <v>0</v>
      </c>
      <c r="S43" s="24">
        <v>600515.11600000004</v>
      </c>
    </row>
    <row r="44" spans="1:19" x14ac:dyDescent="0.15">
      <c r="A44" s="26">
        <v>34394</v>
      </c>
      <c r="B44" s="26"/>
      <c r="C44" s="27">
        <v>86750.900999999998</v>
      </c>
      <c r="D44" s="27">
        <v>48294.06</v>
      </c>
      <c r="E44" s="27">
        <v>0</v>
      </c>
      <c r="F44" s="27">
        <v>46046.41</v>
      </c>
      <c r="G44" s="27">
        <v>1518358.84</v>
      </c>
      <c r="H44" s="27">
        <v>0</v>
      </c>
      <c r="I44" s="27">
        <v>99216.801999999996</v>
      </c>
      <c r="J44" s="27">
        <v>1148188.483</v>
      </c>
      <c r="K44" s="27">
        <v>0</v>
      </c>
      <c r="L44" s="27">
        <v>1139.5630000000001</v>
      </c>
      <c r="M44" s="27">
        <v>544.10799999999995</v>
      </c>
      <c r="N44" s="27">
        <v>0</v>
      </c>
      <c r="O44" s="27">
        <v>233153.67600000001</v>
      </c>
      <c r="P44" s="27"/>
      <c r="Q44" s="27">
        <v>353908.95299999998</v>
      </c>
      <c r="R44" s="27">
        <v>0</v>
      </c>
      <c r="S44" s="19">
        <v>587062.62899999996</v>
      </c>
    </row>
    <row r="45" spans="1:19" x14ac:dyDescent="0.15">
      <c r="A45" s="22">
        <v>34425</v>
      </c>
      <c r="B45" s="22"/>
      <c r="C45" s="23">
        <v>105643.501</v>
      </c>
      <c r="D45" s="23">
        <v>56964.9</v>
      </c>
      <c r="E45" s="23">
        <v>0</v>
      </c>
      <c r="F45" s="23">
        <v>47650.038</v>
      </c>
      <c r="G45" s="23">
        <v>1543198.3330000001</v>
      </c>
      <c r="H45" s="23">
        <v>0</v>
      </c>
      <c r="I45" s="23">
        <v>102788.495</v>
      </c>
      <c r="J45" s="23">
        <v>1094655.0120000001</v>
      </c>
      <c r="K45" s="23">
        <v>0</v>
      </c>
      <c r="L45" s="23">
        <v>12604.758</v>
      </c>
      <c r="M45" s="23">
        <v>6145.2910000000002</v>
      </c>
      <c r="N45" s="23">
        <v>0</v>
      </c>
      <c r="O45" s="23">
        <v>268686.79200000002</v>
      </c>
      <c r="P45" s="23"/>
      <c r="Q45" s="23">
        <v>381427.56300000002</v>
      </c>
      <c r="R45" s="23">
        <v>0</v>
      </c>
      <c r="S45" s="24">
        <v>650114.35499999998</v>
      </c>
    </row>
    <row r="46" spans="1:19" x14ac:dyDescent="0.15">
      <c r="A46" s="26">
        <v>34455</v>
      </c>
      <c r="B46" s="26"/>
      <c r="C46" s="27">
        <v>114192.003</v>
      </c>
      <c r="D46" s="27">
        <v>58853.760000000002</v>
      </c>
      <c r="E46" s="27">
        <v>0</v>
      </c>
      <c r="F46" s="27">
        <v>39747.64</v>
      </c>
      <c r="G46" s="27">
        <v>1292346.074</v>
      </c>
      <c r="H46" s="27">
        <v>0</v>
      </c>
      <c r="I46" s="27">
        <v>67245.597999999998</v>
      </c>
      <c r="J46" s="27">
        <v>673519.34199999995</v>
      </c>
      <c r="K46" s="27">
        <v>0</v>
      </c>
      <c r="L46" s="27">
        <v>7362.2569999999996</v>
      </c>
      <c r="M46" s="27">
        <v>3412.893</v>
      </c>
      <c r="N46" s="27">
        <v>0</v>
      </c>
      <c r="O46" s="27">
        <v>228547.49799999999</v>
      </c>
      <c r="P46" s="27"/>
      <c r="Q46" s="27">
        <v>416638.05099999998</v>
      </c>
      <c r="R46" s="27">
        <v>0</v>
      </c>
      <c r="S46" s="19">
        <v>645185.549</v>
      </c>
    </row>
    <row r="47" spans="1:19" x14ac:dyDescent="0.15">
      <c r="A47" s="22">
        <v>34486</v>
      </c>
      <c r="B47" s="22"/>
      <c r="C47" s="23">
        <v>176742.81899999999</v>
      </c>
      <c r="D47" s="23">
        <v>67930.2</v>
      </c>
      <c r="E47" s="23">
        <v>0</v>
      </c>
      <c r="F47" s="23">
        <v>46934.42</v>
      </c>
      <c r="G47" s="23">
        <v>1550012.801</v>
      </c>
      <c r="H47" s="23">
        <v>0</v>
      </c>
      <c r="I47" s="23">
        <v>114333.798</v>
      </c>
      <c r="J47" s="23">
        <v>1011040.052</v>
      </c>
      <c r="K47" s="23">
        <v>0</v>
      </c>
      <c r="L47" s="23">
        <v>12777.817999999999</v>
      </c>
      <c r="M47" s="23">
        <v>5503.348</v>
      </c>
      <c r="N47" s="23">
        <v>0</v>
      </c>
      <c r="O47" s="23">
        <v>350788.85499999998</v>
      </c>
      <c r="P47" s="23"/>
      <c r="Q47" s="23">
        <v>394221.63199999998</v>
      </c>
      <c r="R47" s="23">
        <v>0</v>
      </c>
      <c r="S47" s="24">
        <v>745010.48699999996</v>
      </c>
    </row>
    <row r="48" spans="1:19" x14ac:dyDescent="0.15">
      <c r="A48" s="26">
        <v>34516</v>
      </c>
      <c r="B48" s="26"/>
      <c r="C48" s="27">
        <v>209852.55900000001</v>
      </c>
      <c r="D48" s="27">
        <v>68654.64</v>
      </c>
      <c r="E48" s="27">
        <v>0</v>
      </c>
      <c r="F48" s="27">
        <v>25255.93</v>
      </c>
      <c r="G48" s="27">
        <v>845673.19</v>
      </c>
      <c r="H48" s="27">
        <v>0</v>
      </c>
      <c r="I48" s="27">
        <v>117820.667</v>
      </c>
      <c r="J48" s="27">
        <v>993933.62300000002</v>
      </c>
      <c r="K48" s="27">
        <v>0</v>
      </c>
      <c r="L48" s="27">
        <v>9520.0779999999995</v>
      </c>
      <c r="M48" s="27">
        <v>3519.8409999999999</v>
      </c>
      <c r="N48" s="27">
        <v>0</v>
      </c>
      <c r="O48" s="27">
        <v>362449.234</v>
      </c>
      <c r="P48" s="27"/>
      <c r="Q48" s="27">
        <v>323853.91800000001</v>
      </c>
      <c r="R48" s="27">
        <v>0</v>
      </c>
      <c r="S48" s="19">
        <v>686303.152</v>
      </c>
    </row>
    <row r="49" spans="1:19" x14ac:dyDescent="0.15">
      <c r="A49" s="22">
        <v>34547</v>
      </c>
      <c r="B49" s="22"/>
      <c r="C49" s="23">
        <v>235517.14199999999</v>
      </c>
      <c r="D49" s="23">
        <v>58086.6</v>
      </c>
      <c r="E49" s="23">
        <v>0</v>
      </c>
      <c r="F49" s="23">
        <v>89827.67</v>
      </c>
      <c r="G49" s="23">
        <v>3080967.2779999999</v>
      </c>
      <c r="H49" s="23">
        <v>0</v>
      </c>
      <c r="I49" s="23">
        <v>132112.20199999999</v>
      </c>
      <c r="J49" s="23">
        <v>1238864.7250000001</v>
      </c>
      <c r="K49" s="23">
        <v>0</v>
      </c>
      <c r="L49" s="23">
        <v>1030.3150000000001</v>
      </c>
      <c r="M49" s="23">
        <v>405.03300000000002</v>
      </c>
      <c r="N49" s="23">
        <v>0</v>
      </c>
      <c r="O49" s="23">
        <v>458487.32900000003</v>
      </c>
      <c r="P49" s="23"/>
      <c r="Q49" s="23">
        <v>415329.08100000001</v>
      </c>
      <c r="R49" s="23">
        <v>0</v>
      </c>
      <c r="S49" s="24">
        <v>873816.41</v>
      </c>
    </row>
    <row r="50" spans="1:19" x14ac:dyDescent="0.15">
      <c r="A50" s="26">
        <v>34578</v>
      </c>
      <c r="B50" s="26"/>
      <c r="C50" s="27">
        <v>225350.64300000001</v>
      </c>
      <c r="D50" s="27">
        <v>49927.38</v>
      </c>
      <c r="E50" s="27">
        <v>0</v>
      </c>
      <c r="F50" s="27">
        <v>37281.447</v>
      </c>
      <c r="G50" s="27">
        <v>1316844.3940000001</v>
      </c>
      <c r="H50" s="27">
        <v>0</v>
      </c>
      <c r="I50" s="27">
        <v>106149.194</v>
      </c>
      <c r="J50" s="27">
        <v>1060364.3019999999</v>
      </c>
      <c r="K50" s="27">
        <v>0</v>
      </c>
      <c r="L50" s="27">
        <v>16344.886</v>
      </c>
      <c r="M50" s="27">
        <v>7348.9340000000002</v>
      </c>
      <c r="N50" s="27">
        <v>0</v>
      </c>
      <c r="O50" s="27">
        <v>385126.17</v>
      </c>
      <c r="P50" s="27"/>
      <c r="Q50" s="27">
        <v>379581.47600000002</v>
      </c>
      <c r="R50" s="27">
        <v>0</v>
      </c>
      <c r="S50" s="19">
        <v>764707.64599999995</v>
      </c>
    </row>
    <row r="51" spans="1:19" x14ac:dyDescent="0.15">
      <c r="A51" s="22">
        <v>34608</v>
      </c>
      <c r="B51" s="22"/>
      <c r="C51" s="23">
        <v>241210.72399999999</v>
      </c>
      <c r="D51" s="23">
        <v>55275.3</v>
      </c>
      <c r="E51" s="23">
        <v>0</v>
      </c>
      <c r="F51" s="23">
        <v>17064.688999999998</v>
      </c>
      <c r="G51" s="23">
        <v>554258.26899999997</v>
      </c>
      <c r="H51" s="23">
        <v>0</v>
      </c>
      <c r="I51" s="23">
        <v>125007.128</v>
      </c>
      <c r="J51" s="23">
        <v>1225493.892</v>
      </c>
      <c r="K51" s="23">
        <v>0</v>
      </c>
      <c r="L51" s="23">
        <v>10960.478999999999</v>
      </c>
      <c r="M51" s="23">
        <v>4512.32</v>
      </c>
      <c r="N51" s="23">
        <v>0</v>
      </c>
      <c r="O51" s="23">
        <v>394243.02</v>
      </c>
      <c r="P51" s="23"/>
      <c r="Q51" s="23">
        <v>388420.76899999997</v>
      </c>
      <c r="R51" s="23">
        <v>0</v>
      </c>
      <c r="S51" s="24">
        <v>782663.78899999999</v>
      </c>
    </row>
    <row r="52" spans="1:19" x14ac:dyDescent="0.15">
      <c r="A52" s="26">
        <v>34639</v>
      </c>
      <c r="B52" s="26"/>
      <c r="C52" s="27">
        <v>239044.69399999999</v>
      </c>
      <c r="D52" s="27">
        <v>58303.02</v>
      </c>
      <c r="E52" s="27">
        <v>0</v>
      </c>
      <c r="F52" s="27">
        <v>62567.095000000001</v>
      </c>
      <c r="G52" s="27">
        <v>2136236.5380000002</v>
      </c>
      <c r="H52" s="27">
        <v>0</v>
      </c>
      <c r="I52" s="27">
        <v>106459.58500000001</v>
      </c>
      <c r="J52" s="27">
        <v>1019325.759</v>
      </c>
      <c r="K52" s="27">
        <v>0</v>
      </c>
      <c r="L52" s="27">
        <v>3249.3510000000001</v>
      </c>
      <c r="M52" s="27">
        <v>1228.9369999999999</v>
      </c>
      <c r="N52" s="27">
        <v>0</v>
      </c>
      <c r="O52" s="27">
        <v>411320.72499999998</v>
      </c>
      <c r="P52" s="27"/>
      <c r="Q52" s="27">
        <v>435960.50300000003</v>
      </c>
      <c r="R52" s="27">
        <v>0</v>
      </c>
      <c r="S52" s="19">
        <v>847281.228</v>
      </c>
    </row>
    <row r="53" spans="1:19" x14ac:dyDescent="0.15">
      <c r="A53" s="22">
        <v>34669</v>
      </c>
      <c r="B53" s="22"/>
      <c r="C53" s="23">
        <v>185631.63699999999</v>
      </c>
      <c r="D53" s="23">
        <v>50529.96</v>
      </c>
      <c r="E53" s="23">
        <v>0</v>
      </c>
      <c r="F53" s="23">
        <v>52699.167000000001</v>
      </c>
      <c r="G53" s="23">
        <v>1770550.4310000001</v>
      </c>
      <c r="H53" s="23">
        <v>0</v>
      </c>
      <c r="I53" s="23">
        <v>128742.56200000001</v>
      </c>
      <c r="J53" s="23">
        <v>1235658.118</v>
      </c>
      <c r="K53" s="23">
        <v>0</v>
      </c>
      <c r="L53" s="23">
        <v>19361.120999999999</v>
      </c>
      <c r="M53" s="23">
        <v>6424.3819999999996</v>
      </c>
      <c r="N53" s="23">
        <v>0</v>
      </c>
      <c r="O53" s="23">
        <v>386434.48700000002</v>
      </c>
      <c r="P53" s="23"/>
      <c r="Q53" s="23">
        <v>435304.81800000003</v>
      </c>
      <c r="R53" s="23">
        <v>0</v>
      </c>
      <c r="S53" s="24">
        <v>821739.30500000005</v>
      </c>
    </row>
    <row r="54" spans="1:19" x14ac:dyDescent="0.15">
      <c r="A54" s="26"/>
      <c r="B54" s="26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19"/>
    </row>
    <row r="55" spans="1:19" x14ac:dyDescent="0.15">
      <c r="A55" s="28" t="s">
        <v>14</v>
      </c>
      <c r="B55" s="28"/>
      <c r="C55" s="29">
        <v>1990133.872</v>
      </c>
      <c r="D55" s="29">
        <v>672244.2</v>
      </c>
      <c r="E55" s="29">
        <v>0</v>
      </c>
      <c r="F55" s="29">
        <v>549833.31700000004</v>
      </c>
      <c r="G55" s="29">
        <v>18534080.914000001</v>
      </c>
      <c r="H55" s="29">
        <v>0</v>
      </c>
      <c r="I55" s="29">
        <v>1312722.9280000001</v>
      </c>
      <c r="J55" s="29">
        <v>13127634.697000001</v>
      </c>
      <c r="K55" s="29">
        <v>0</v>
      </c>
      <c r="L55" s="29">
        <v>118782.68399999999</v>
      </c>
      <c r="M55" s="29">
        <v>51454.959000000003</v>
      </c>
      <c r="N55" s="29">
        <v>0</v>
      </c>
      <c r="O55" s="29">
        <v>3971472.801</v>
      </c>
      <c r="P55" s="29"/>
      <c r="Q55" s="29">
        <v>4566055.2280000001</v>
      </c>
      <c r="R55" s="29">
        <v>0</v>
      </c>
      <c r="S55" s="30">
        <v>8537528.0289999992</v>
      </c>
    </row>
    <row r="56" spans="1:19" x14ac:dyDescent="0.15">
      <c r="A56" s="26">
        <v>34700</v>
      </c>
      <c r="B56" s="26"/>
      <c r="C56" s="27">
        <v>166370.96799999999</v>
      </c>
      <c r="D56" s="27">
        <v>43686.66</v>
      </c>
      <c r="E56" s="27">
        <v>0</v>
      </c>
      <c r="F56" s="27">
        <v>27578.652999999998</v>
      </c>
      <c r="G56" s="27">
        <v>1006148.116</v>
      </c>
      <c r="H56" s="27">
        <v>0</v>
      </c>
      <c r="I56" s="27">
        <v>134091.46400000001</v>
      </c>
      <c r="J56" s="27">
        <v>1235309.203</v>
      </c>
      <c r="K56" s="27">
        <v>0</v>
      </c>
      <c r="L56" s="27">
        <v>8600.6749999999993</v>
      </c>
      <c r="M56" s="27">
        <v>2372.018</v>
      </c>
      <c r="N56" s="27">
        <v>0</v>
      </c>
      <c r="O56" s="27">
        <v>336641.76</v>
      </c>
      <c r="P56" s="27"/>
      <c r="Q56" s="27">
        <v>352699.85100000002</v>
      </c>
      <c r="R56" s="27">
        <v>0</v>
      </c>
      <c r="S56" s="19">
        <v>689341.61100000003</v>
      </c>
    </row>
    <row r="57" spans="1:19" x14ac:dyDescent="0.15">
      <c r="A57" s="22">
        <v>34731</v>
      </c>
      <c r="B57" s="22"/>
      <c r="C57" s="23">
        <v>161095.46100000001</v>
      </c>
      <c r="D57" s="23">
        <v>44890.14</v>
      </c>
      <c r="E57" s="23">
        <v>0</v>
      </c>
      <c r="F57" s="23">
        <v>15741.576999999999</v>
      </c>
      <c r="G57" s="23">
        <v>534240.13600000006</v>
      </c>
      <c r="H57" s="23">
        <v>0</v>
      </c>
      <c r="I57" s="23">
        <v>146625.11600000001</v>
      </c>
      <c r="J57" s="23">
        <v>1306038.7109999999</v>
      </c>
      <c r="K57" s="23">
        <v>0</v>
      </c>
      <c r="L57" s="23">
        <v>19142.646000000001</v>
      </c>
      <c r="M57" s="23">
        <v>5227.2190000000001</v>
      </c>
      <c r="N57" s="23">
        <v>0</v>
      </c>
      <c r="O57" s="23">
        <v>342604.79999999999</v>
      </c>
      <c r="P57" s="23"/>
      <c r="Q57" s="23">
        <v>419383.05599999998</v>
      </c>
      <c r="R57" s="23">
        <v>0</v>
      </c>
      <c r="S57" s="24">
        <v>761987.85599999991</v>
      </c>
    </row>
    <row r="58" spans="1:19" x14ac:dyDescent="0.15">
      <c r="A58" s="26">
        <v>34759</v>
      </c>
      <c r="B58" s="26"/>
      <c r="C58" s="27">
        <v>140859.56400000001</v>
      </c>
      <c r="D58" s="27">
        <v>37199.760000000002</v>
      </c>
      <c r="E58" s="27">
        <v>0</v>
      </c>
      <c r="F58" s="27">
        <v>52776.908000000003</v>
      </c>
      <c r="G58" s="27">
        <v>1776740.148</v>
      </c>
      <c r="H58" s="27">
        <v>0</v>
      </c>
      <c r="I58" s="27">
        <v>153079.73300000001</v>
      </c>
      <c r="J58" s="27">
        <v>1335701.933</v>
      </c>
      <c r="K58" s="27">
        <v>0</v>
      </c>
      <c r="L58" s="27">
        <v>24972.124</v>
      </c>
      <c r="M58" s="27">
        <v>7743.9750000000004</v>
      </c>
      <c r="N58" s="27">
        <v>0</v>
      </c>
      <c r="O58" s="27">
        <v>371688.32900000003</v>
      </c>
      <c r="P58" s="27"/>
      <c r="Q58" s="27">
        <v>540683.97100000002</v>
      </c>
      <c r="R58" s="27">
        <v>0</v>
      </c>
      <c r="S58" s="19">
        <v>912372.3</v>
      </c>
    </row>
    <row r="59" spans="1:19" x14ac:dyDescent="0.15">
      <c r="A59" s="22">
        <v>34790</v>
      </c>
      <c r="B59" s="22"/>
      <c r="C59" s="23">
        <v>128925.705</v>
      </c>
      <c r="D59" s="23">
        <v>33982.74</v>
      </c>
      <c r="E59" s="23">
        <v>0</v>
      </c>
      <c r="F59" s="23">
        <v>37767.478000000003</v>
      </c>
      <c r="G59" s="23">
        <v>1222083.4550000001</v>
      </c>
      <c r="H59" s="23">
        <v>0</v>
      </c>
      <c r="I59" s="23">
        <v>172719.66800000001</v>
      </c>
      <c r="J59" s="23">
        <v>1395318.7220000001</v>
      </c>
      <c r="K59" s="23">
        <v>0</v>
      </c>
      <c r="L59" s="23">
        <v>14314.486999999999</v>
      </c>
      <c r="M59" s="23">
        <v>4788.1120000000001</v>
      </c>
      <c r="N59" s="23">
        <v>0</v>
      </c>
      <c r="O59" s="23">
        <v>353727.33799999999</v>
      </c>
      <c r="P59" s="23"/>
      <c r="Q59" s="23">
        <v>426490.701</v>
      </c>
      <c r="R59" s="23">
        <v>0</v>
      </c>
      <c r="S59" s="24">
        <v>780218.03899999999</v>
      </c>
    </row>
    <row r="60" spans="1:19" x14ac:dyDescent="0.15">
      <c r="A60" s="26">
        <v>34820</v>
      </c>
      <c r="B60" s="26"/>
      <c r="C60" s="27">
        <v>179102.49</v>
      </c>
      <c r="D60" s="27">
        <v>46624.02</v>
      </c>
      <c r="E60" s="27">
        <v>0</v>
      </c>
      <c r="F60" s="27">
        <v>43991.046000000002</v>
      </c>
      <c r="G60" s="27">
        <v>1408519.6259999999</v>
      </c>
      <c r="H60" s="27">
        <v>0</v>
      </c>
      <c r="I60" s="27">
        <v>199487.486</v>
      </c>
      <c r="J60" s="27">
        <v>1622819.919</v>
      </c>
      <c r="K60" s="27">
        <v>0</v>
      </c>
      <c r="L60" s="27">
        <v>14838.509</v>
      </c>
      <c r="M60" s="27">
        <v>5401.49</v>
      </c>
      <c r="N60" s="27">
        <v>0</v>
      </c>
      <c r="O60" s="27">
        <v>437419.53100000002</v>
      </c>
      <c r="P60" s="27"/>
      <c r="Q60" s="27">
        <v>484713.59299999999</v>
      </c>
      <c r="R60" s="27">
        <v>0</v>
      </c>
      <c r="S60" s="19">
        <v>922133.12400000007</v>
      </c>
    </row>
    <row r="61" spans="1:19" x14ac:dyDescent="0.15">
      <c r="A61" s="22">
        <v>34851</v>
      </c>
      <c r="B61" s="22"/>
      <c r="C61" s="23">
        <v>153537.33799999999</v>
      </c>
      <c r="D61" s="23">
        <v>39915.06</v>
      </c>
      <c r="E61" s="23">
        <v>0</v>
      </c>
      <c r="F61" s="23">
        <v>56797.989000000001</v>
      </c>
      <c r="G61" s="23">
        <v>1739664.8</v>
      </c>
      <c r="H61" s="23">
        <v>0</v>
      </c>
      <c r="I61" s="23">
        <v>191018.38699999999</v>
      </c>
      <c r="J61" s="23">
        <v>1680142.5049999999</v>
      </c>
      <c r="K61" s="23">
        <v>0</v>
      </c>
      <c r="L61" s="23">
        <v>10329.102000000001</v>
      </c>
      <c r="M61" s="23">
        <v>3459.232</v>
      </c>
      <c r="N61" s="23">
        <v>0</v>
      </c>
      <c r="O61" s="23">
        <v>411682.81599999999</v>
      </c>
      <c r="P61" s="23"/>
      <c r="Q61" s="23">
        <v>465489.12400000001</v>
      </c>
      <c r="R61" s="23">
        <v>0</v>
      </c>
      <c r="S61" s="24">
        <v>877171.94</v>
      </c>
    </row>
    <row r="62" spans="1:19" x14ac:dyDescent="0.15">
      <c r="A62" s="26">
        <v>34881</v>
      </c>
      <c r="B62" s="26"/>
      <c r="C62" s="27">
        <v>104919.97199999999</v>
      </c>
      <c r="D62" s="27">
        <v>32807.279999999999</v>
      </c>
      <c r="E62" s="27">
        <v>0</v>
      </c>
      <c r="F62" s="27">
        <v>61974.601000000002</v>
      </c>
      <c r="G62" s="27">
        <v>1925158.96</v>
      </c>
      <c r="H62" s="27">
        <v>0</v>
      </c>
      <c r="I62" s="27">
        <v>180402.584</v>
      </c>
      <c r="J62" s="27">
        <v>1654943.9509999999</v>
      </c>
      <c r="K62" s="27">
        <v>0</v>
      </c>
      <c r="L62" s="27">
        <v>18021.163</v>
      </c>
      <c r="M62" s="27">
        <v>5639.8069999999998</v>
      </c>
      <c r="N62" s="27">
        <v>0</v>
      </c>
      <c r="O62" s="27">
        <v>365318.32</v>
      </c>
      <c r="P62" s="27"/>
      <c r="Q62" s="27">
        <v>472542.12900000002</v>
      </c>
      <c r="R62" s="27">
        <v>0</v>
      </c>
      <c r="S62" s="19">
        <v>837860.44900000002</v>
      </c>
    </row>
    <row r="63" spans="1:19" x14ac:dyDescent="0.15">
      <c r="A63" s="22">
        <v>34912</v>
      </c>
      <c r="B63" s="22"/>
      <c r="C63" s="23">
        <v>153950.55100000001</v>
      </c>
      <c r="D63" s="23">
        <v>46458.06</v>
      </c>
      <c r="E63" s="23">
        <v>0</v>
      </c>
      <c r="F63" s="23">
        <v>16915.298999999999</v>
      </c>
      <c r="G63" s="23">
        <v>536898.35</v>
      </c>
      <c r="H63" s="23">
        <v>0</v>
      </c>
      <c r="I63" s="23">
        <v>229578.93799999999</v>
      </c>
      <c r="J63" s="23">
        <v>2023275.743</v>
      </c>
      <c r="K63" s="23">
        <v>0</v>
      </c>
      <c r="L63" s="23">
        <v>14806.382</v>
      </c>
      <c r="M63" s="23">
        <v>4471.1409999999996</v>
      </c>
      <c r="N63" s="23">
        <v>0</v>
      </c>
      <c r="O63" s="23">
        <v>415251.17</v>
      </c>
      <c r="P63" s="23"/>
      <c r="Q63" s="23">
        <v>493552.75699999998</v>
      </c>
      <c r="R63" s="23">
        <v>0</v>
      </c>
      <c r="S63" s="24">
        <v>908803.92699999991</v>
      </c>
    </row>
    <row r="64" spans="1:19" x14ac:dyDescent="0.15">
      <c r="A64" s="26">
        <v>34943</v>
      </c>
      <c r="B64" s="26"/>
      <c r="C64" s="27">
        <v>129339.96400000001</v>
      </c>
      <c r="D64" s="27">
        <v>40021.86</v>
      </c>
      <c r="E64" s="27">
        <v>0</v>
      </c>
      <c r="F64" s="27">
        <v>66504.790999999997</v>
      </c>
      <c r="G64" s="27">
        <v>1890532.16</v>
      </c>
      <c r="H64" s="27">
        <v>0</v>
      </c>
      <c r="I64" s="27">
        <v>188181.016</v>
      </c>
      <c r="J64" s="27">
        <v>1646535.023</v>
      </c>
      <c r="K64" s="27">
        <v>0</v>
      </c>
      <c r="L64" s="27">
        <v>12995.697</v>
      </c>
      <c r="M64" s="27">
        <v>3634.8130000000001</v>
      </c>
      <c r="N64" s="27">
        <v>0</v>
      </c>
      <c r="O64" s="27">
        <v>397021.46799999999</v>
      </c>
      <c r="P64" s="27"/>
      <c r="Q64" s="27">
        <v>460030.07900000003</v>
      </c>
      <c r="R64" s="27">
        <v>0</v>
      </c>
      <c r="S64" s="19">
        <v>857051.54700000002</v>
      </c>
    </row>
    <row r="65" spans="1:19" x14ac:dyDescent="0.15">
      <c r="A65" s="22">
        <v>34973</v>
      </c>
      <c r="B65" s="22"/>
      <c r="C65" s="23">
        <v>166062.97500000001</v>
      </c>
      <c r="D65" s="23">
        <v>59819.16</v>
      </c>
      <c r="E65" s="23">
        <v>0</v>
      </c>
      <c r="F65" s="23">
        <v>66396.212</v>
      </c>
      <c r="G65" s="23">
        <v>2008454.078</v>
      </c>
      <c r="H65" s="23">
        <v>0</v>
      </c>
      <c r="I65" s="23">
        <v>212245.774</v>
      </c>
      <c r="J65" s="23">
        <v>1919560.298</v>
      </c>
      <c r="K65" s="23">
        <v>0</v>
      </c>
      <c r="L65" s="23">
        <v>8912.9069999999992</v>
      </c>
      <c r="M65" s="23">
        <v>2559.3960000000002</v>
      </c>
      <c r="N65" s="23">
        <v>0</v>
      </c>
      <c r="O65" s="23">
        <v>453617.86800000002</v>
      </c>
      <c r="P65" s="23"/>
      <c r="Q65" s="23">
        <v>454005.58199999999</v>
      </c>
      <c r="R65" s="23">
        <v>0</v>
      </c>
      <c r="S65" s="24">
        <v>907623.45</v>
      </c>
    </row>
    <row r="66" spans="1:19" x14ac:dyDescent="0.15">
      <c r="A66" s="26">
        <v>35004</v>
      </c>
      <c r="B66" s="26"/>
      <c r="C66" s="27">
        <v>177978.92</v>
      </c>
      <c r="D66" s="27">
        <v>63048.9</v>
      </c>
      <c r="E66" s="27">
        <v>0</v>
      </c>
      <c r="F66" s="27">
        <v>72428.895999999993</v>
      </c>
      <c r="G66" s="27">
        <v>2198010.6320000002</v>
      </c>
      <c r="H66" s="27">
        <v>0</v>
      </c>
      <c r="I66" s="27">
        <v>185637.889</v>
      </c>
      <c r="J66" s="27">
        <v>1658475.736</v>
      </c>
      <c r="K66" s="27">
        <v>0</v>
      </c>
      <c r="L66" s="27">
        <v>14338.269</v>
      </c>
      <c r="M66" s="27">
        <v>4330.4939999999997</v>
      </c>
      <c r="N66" s="27">
        <v>0</v>
      </c>
      <c r="O66" s="27">
        <v>450383.97399999999</v>
      </c>
      <c r="P66" s="27"/>
      <c r="Q66" s="27">
        <v>448557.31199999998</v>
      </c>
      <c r="R66" s="27">
        <v>0</v>
      </c>
      <c r="S66" s="19">
        <v>898941.28599999996</v>
      </c>
    </row>
    <row r="67" spans="1:19" x14ac:dyDescent="0.15">
      <c r="A67" s="22">
        <v>35034</v>
      </c>
      <c r="B67" s="22"/>
      <c r="C67" s="23">
        <v>169750.399</v>
      </c>
      <c r="D67" s="23">
        <v>68786.34</v>
      </c>
      <c r="E67" s="23">
        <v>0</v>
      </c>
      <c r="F67" s="23">
        <v>73665.357999999993</v>
      </c>
      <c r="G67" s="23">
        <v>2146059.3939999999</v>
      </c>
      <c r="H67" s="23">
        <v>0</v>
      </c>
      <c r="I67" s="23">
        <v>191611.851</v>
      </c>
      <c r="J67" s="23">
        <v>1561074.6040000001</v>
      </c>
      <c r="K67" s="23">
        <v>0</v>
      </c>
      <c r="L67" s="23">
        <v>23514.07</v>
      </c>
      <c r="M67" s="23">
        <v>6869.4690000000001</v>
      </c>
      <c r="N67" s="23">
        <v>0</v>
      </c>
      <c r="O67" s="23">
        <v>458541.67800000001</v>
      </c>
      <c r="P67" s="23"/>
      <c r="Q67" s="23">
        <v>389017.26400000002</v>
      </c>
      <c r="R67" s="23">
        <v>0</v>
      </c>
      <c r="S67" s="24">
        <v>847558.94200000004</v>
      </c>
    </row>
    <row r="68" spans="1:19" x14ac:dyDescent="0.15">
      <c r="A68" s="26"/>
      <c r="B68" s="26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19"/>
    </row>
    <row r="69" spans="1:19" x14ac:dyDescent="0.15">
      <c r="A69" s="28" t="s">
        <v>15</v>
      </c>
      <c r="B69" s="28"/>
      <c r="C69" s="29">
        <v>1831894.307</v>
      </c>
      <c r="D69" s="29">
        <v>557239.98</v>
      </c>
      <c r="E69" s="29">
        <v>0</v>
      </c>
      <c r="F69" s="29">
        <v>592538.80799999996</v>
      </c>
      <c r="G69" s="29">
        <v>18392509.855</v>
      </c>
      <c r="H69" s="29">
        <v>0</v>
      </c>
      <c r="I69" s="29">
        <v>2184679.906</v>
      </c>
      <c r="J69" s="29">
        <v>19039196.348000001</v>
      </c>
      <c r="K69" s="29">
        <v>0</v>
      </c>
      <c r="L69" s="29">
        <v>184786.03099999999</v>
      </c>
      <c r="M69" s="29">
        <v>56497.165999999997</v>
      </c>
      <c r="N69" s="29">
        <v>0</v>
      </c>
      <c r="O69" s="29">
        <v>4793899.0520000001</v>
      </c>
      <c r="P69" s="29"/>
      <c r="Q69" s="29">
        <v>5407165.4189999998</v>
      </c>
      <c r="R69" s="29">
        <v>0</v>
      </c>
      <c r="S69" s="30">
        <v>10201064.471000001</v>
      </c>
    </row>
    <row r="70" spans="1:19" x14ac:dyDescent="0.15">
      <c r="A70" s="26">
        <v>35065</v>
      </c>
      <c r="B70" s="26"/>
      <c r="C70" s="27">
        <v>101089.9</v>
      </c>
      <c r="D70" s="27">
        <v>44725.786</v>
      </c>
      <c r="E70" s="27">
        <v>0</v>
      </c>
      <c r="F70" s="27">
        <v>34459.428</v>
      </c>
      <c r="G70" s="27">
        <v>1034017.392</v>
      </c>
      <c r="H70" s="27">
        <v>0</v>
      </c>
      <c r="I70" s="27">
        <v>195446.625</v>
      </c>
      <c r="J70" s="27">
        <v>1589705.2930000001</v>
      </c>
      <c r="K70" s="27">
        <v>0</v>
      </c>
      <c r="L70" s="27">
        <v>7336.9260000000004</v>
      </c>
      <c r="M70" s="27">
        <v>2156.3139999999999</v>
      </c>
      <c r="N70" s="27">
        <v>0</v>
      </c>
      <c r="O70" s="27">
        <v>338332.87900000002</v>
      </c>
      <c r="P70" s="27"/>
      <c r="Q70" s="27">
        <v>359972.39</v>
      </c>
      <c r="R70" s="27">
        <v>0</v>
      </c>
      <c r="S70" s="19">
        <v>698305.26900000009</v>
      </c>
    </row>
    <row r="71" spans="1:19" x14ac:dyDescent="0.15">
      <c r="A71" s="22">
        <v>35096</v>
      </c>
      <c r="B71" s="22"/>
      <c r="C71" s="23">
        <v>109135.841</v>
      </c>
      <c r="D71" s="23">
        <v>45735.96</v>
      </c>
      <c r="E71" s="23">
        <v>0</v>
      </c>
      <c r="F71" s="23">
        <v>78540.808000000005</v>
      </c>
      <c r="G71" s="23">
        <v>2241074.0959999999</v>
      </c>
      <c r="H71" s="23">
        <v>0</v>
      </c>
      <c r="I71" s="23">
        <v>178465.11</v>
      </c>
      <c r="J71" s="23">
        <v>1440786.845</v>
      </c>
      <c r="K71" s="23">
        <v>0</v>
      </c>
      <c r="L71" s="23">
        <v>24261.941999999999</v>
      </c>
      <c r="M71" s="23">
        <v>7489.6869999999999</v>
      </c>
      <c r="N71" s="23">
        <v>0</v>
      </c>
      <c r="O71" s="23">
        <v>390403.701</v>
      </c>
      <c r="P71" s="23"/>
      <c r="Q71" s="23">
        <v>407050.49900000001</v>
      </c>
      <c r="R71" s="23">
        <v>0</v>
      </c>
      <c r="S71" s="24">
        <v>797454.2</v>
      </c>
    </row>
    <row r="72" spans="1:19" x14ac:dyDescent="0.15">
      <c r="A72" s="26">
        <v>35125</v>
      </c>
      <c r="B72" s="26"/>
      <c r="C72" s="27">
        <v>135529.14000000001</v>
      </c>
      <c r="D72" s="27">
        <v>51284.28</v>
      </c>
      <c r="E72" s="27">
        <v>0</v>
      </c>
      <c r="F72" s="27">
        <v>63680.76</v>
      </c>
      <c r="G72" s="27">
        <v>1863776.257</v>
      </c>
      <c r="H72" s="27">
        <v>0</v>
      </c>
      <c r="I72" s="27">
        <v>265200.27100000001</v>
      </c>
      <c r="J72" s="27">
        <v>1941180.892</v>
      </c>
      <c r="K72" s="27">
        <v>0</v>
      </c>
      <c r="L72" s="27">
        <v>10154.788</v>
      </c>
      <c r="M72" s="27">
        <v>3075.902</v>
      </c>
      <c r="N72" s="27">
        <v>0</v>
      </c>
      <c r="O72" s="27">
        <v>474564.95899999997</v>
      </c>
      <c r="P72" s="27"/>
      <c r="Q72" s="27">
        <v>468934.37</v>
      </c>
      <c r="R72" s="27">
        <v>0</v>
      </c>
      <c r="S72" s="19">
        <v>943499.32899999991</v>
      </c>
    </row>
    <row r="73" spans="1:19" x14ac:dyDescent="0.15">
      <c r="A73" s="22">
        <v>35156</v>
      </c>
      <c r="B73" s="22"/>
      <c r="C73" s="23">
        <v>130645.19100000001</v>
      </c>
      <c r="D73" s="23">
        <v>47886.76</v>
      </c>
      <c r="E73" s="23">
        <v>0</v>
      </c>
      <c r="F73" s="23">
        <v>79517.611999999994</v>
      </c>
      <c r="G73" s="23">
        <v>2362197.0299999998</v>
      </c>
      <c r="H73" s="23">
        <v>0</v>
      </c>
      <c r="I73" s="23">
        <v>273468.40399999998</v>
      </c>
      <c r="J73" s="23">
        <v>1834564.62</v>
      </c>
      <c r="K73" s="23">
        <v>0</v>
      </c>
      <c r="L73" s="23">
        <v>4815.1549999999997</v>
      </c>
      <c r="M73" s="23">
        <v>1479.472</v>
      </c>
      <c r="N73" s="23">
        <v>0</v>
      </c>
      <c r="O73" s="23">
        <v>488446.36200000002</v>
      </c>
      <c r="P73" s="23"/>
      <c r="Q73" s="23">
        <v>477349.78399999999</v>
      </c>
      <c r="R73" s="23">
        <v>0</v>
      </c>
      <c r="S73" s="24">
        <v>965796.14599999995</v>
      </c>
    </row>
    <row r="74" spans="1:19" x14ac:dyDescent="0.15">
      <c r="A74" s="26">
        <v>35186</v>
      </c>
      <c r="B74" s="26"/>
      <c r="C74" s="27">
        <v>139898.41800000001</v>
      </c>
      <c r="D74" s="27">
        <v>48360.84</v>
      </c>
      <c r="E74" s="27">
        <v>0</v>
      </c>
      <c r="F74" s="27">
        <v>51306.167000000001</v>
      </c>
      <c r="G74" s="27">
        <v>1487338.118</v>
      </c>
      <c r="H74" s="27">
        <v>0</v>
      </c>
      <c r="I74" s="27">
        <v>253884.44200000001</v>
      </c>
      <c r="J74" s="27">
        <v>1897702.6640000001</v>
      </c>
      <c r="K74" s="27">
        <v>0</v>
      </c>
      <c r="L74" s="27">
        <v>23596.346000000001</v>
      </c>
      <c r="M74" s="27">
        <v>7067.799</v>
      </c>
      <c r="N74" s="27">
        <v>0</v>
      </c>
      <c r="O74" s="27">
        <v>468685.37300000002</v>
      </c>
      <c r="P74" s="27"/>
      <c r="Q74" s="27">
        <v>451330.29100000003</v>
      </c>
      <c r="R74" s="27">
        <v>0</v>
      </c>
      <c r="S74" s="19">
        <v>920015.66400000011</v>
      </c>
    </row>
    <row r="75" spans="1:19" x14ac:dyDescent="0.15">
      <c r="A75" s="22">
        <v>35217</v>
      </c>
      <c r="B75" s="22"/>
      <c r="C75" s="23">
        <v>138786.02900000001</v>
      </c>
      <c r="D75" s="23">
        <v>50863.38</v>
      </c>
      <c r="E75" s="23">
        <v>0</v>
      </c>
      <c r="F75" s="23">
        <v>92878.425000000003</v>
      </c>
      <c r="G75" s="23">
        <v>2688777.8810000001</v>
      </c>
      <c r="H75" s="23">
        <v>0</v>
      </c>
      <c r="I75" s="23">
        <v>214359.73300000001</v>
      </c>
      <c r="J75" s="23">
        <v>1640777.9739999999</v>
      </c>
      <c r="K75" s="23">
        <v>0</v>
      </c>
      <c r="L75" s="23">
        <v>13531.84</v>
      </c>
      <c r="M75" s="23">
        <v>4085.7330000000002</v>
      </c>
      <c r="N75" s="23">
        <v>0</v>
      </c>
      <c r="O75" s="23">
        <v>459556.027</v>
      </c>
      <c r="P75" s="23"/>
      <c r="Q75" s="23">
        <v>412554.51899999997</v>
      </c>
      <c r="R75" s="23">
        <v>0</v>
      </c>
      <c r="S75" s="24">
        <v>872110.54599999997</v>
      </c>
    </row>
    <row r="76" spans="1:19" x14ac:dyDescent="0.15">
      <c r="A76" s="26">
        <v>35247</v>
      </c>
      <c r="B76" s="26"/>
      <c r="C76" s="27">
        <v>139727.58799999999</v>
      </c>
      <c r="D76" s="27">
        <v>50560.5</v>
      </c>
      <c r="E76" s="27">
        <v>0</v>
      </c>
      <c r="F76" s="27">
        <v>60519.097999999998</v>
      </c>
      <c r="G76" s="27">
        <v>1801403.817</v>
      </c>
      <c r="H76" s="27">
        <v>0</v>
      </c>
      <c r="I76" s="27">
        <v>236403.76199999999</v>
      </c>
      <c r="J76" s="27">
        <v>1757155.551</v>
      </c>
      <c r="K76" s="27">
        <v>0</v>
      </c>
      <c r="L76" s="27">
        <v>14899.731</v>
      </c>
      <c r="M76" s="27">
        <v>5004.2129999999997</v>
      </c>
      <c r="N76" s="27">
        <v>0</v>
      </c>
      <c r="O76" s="27">
        <v>451550.179</v>
      </c>
      <c r="P76" s="27"/>
      <c r="Q76" s="27">
        <v>444675.84100000001</v>
      </c>
      <c r="R76" s="27">
        <v>0</v>
      </c>
      <c r="S76" s="19">
        <v>896226.02</v>
      </c>
    </row>
    <row r="77" spans="1:19" x14ac:dyDescent="0.15">
      <c r="A77" s="22">
        <v>35278</v>
      </c>
      <c r="B77" s="22"/>
      <c r="C77" s="23">
        <v>118060.643</v>
      </c>
      <c r="D77" s="23">
        <v>42133.1</v>
      </c>
      <c r="E77" s="23">
        <v>0</v>
      </c>
      <c r="F77" s="23">
        <v>65957.600000000006</v>
      </c>
      <c r="G77" s="23">
        <v>1951027.9240000001</v>
      </c>
      <c r="H77" s="23">
        <v>0</v>
      </c>
      <c r="I77" s="23">
        <v>208749.269</v>
      </c>
      <c r="J77" s="23">
        <v>1482560.575</v>
      </c>
      <c r="K77" s="23">
        <v>0</v>
      </c>
      <c r="L77" s="23">
        <v>6613.7610000000004</v>
      </c>
      <c r="M77" s="23">
        <v>2313.6579999999999</v>
      </c>
      <c r="N77" s="23">
        <v>0</v>
      </c>
      <c r="O77" s="23">
        <v>399381.27299999999</v>
      </c>
      <c r="P77" s="23"/>
      <c r="Q77" s="23">
        <v>378216.33799999999</v>
      </c>
      <c r="R77" s="23">
        <v>0</v>
      </c>
      <c r="S77" s="24">
        <v>777597.61100000003</v>
      </c>
    </row>
    <row r="78" spans="1:19" x14ac:dyDescent="0.15">
      <c r="A78" s="26">
        <v>35309</v>
      </c>
      <c r="B78" s="26"/>
      <c r="C78" s="27">
        <v>108041.96400000001</v>
      </c>
      <c r="D78" s="27">
        <v>37958.76</v>
      </c>
      <c r="E78" s="27">
        <v>0</v>
      </c>
      <c r="F78" s="27">
        <v>76842.264999999999</v>
      </c>
      <c r="G78" s="27">
        <v>2314464.5819999999</v>
      </c>
      <c r="H78" s="27">
        <v>0</v>
      </c>
      <c r="I78" s="27">
        <v>262917.304</v>
      </c>
      <c r="J78" s="27">
        <v>1711551.3</v>
      </c>
      <c r="K78" s="27">
        <v>0</v>
      </c>
      <c r="L78" s="27">
        <v>10722.519</v>
      </c>
      <c r="M78" s="27">
        <v>3680.9319999999998</v>
      </c>
      <c r="N78" s="27">
        <v>0</v>
      </c>
      <c r="O78" s="27">
        <v>458524.05200000003</v>
      </c>
      <c r="P78" s="27"/>
      <c r="Q78" s="27">
        <v>411819.18</v>
      </c>
      <c r="R78" s="27">
        <v>0</v>
      </c>
      <c r="S78" s="19">
        <v>870343.23200000008</v>
      </c>
    </row>
    <row r="79" spans="1:19" x14ac:dyDescent="0.15">
      <c r="A79" s="22">
        <v>35339</v>
      </c>
      <c r="B79" s="22"/>
      <c r="C79" s="23">
        <v>150236.07399999999</v>
      </c>
      <c r="D79" s="23">
        <v>59087.4</v>
      </c>
      <c r="E79" s="23">
        <v>0</v>
      </c>
      <c r="F79" s="23">
        <v>82140.517999999996</v>
      </c>
      <c r="G79" s="23">
        <v>2362349.764</v>
      </c>
      <c r="H79" s="23">
        <v>0</v>
      </c>
      <c r="I79" s="23">
        <v>307212.40299999999</v>
      </c>
      <c r="J79" s="23">
        <v>1891852.6359999999</v>
      </c>
      <c r="K79" s="23">
        <v>0</v>
      </c>
      <c r="L79" s="23">
        <v>24899.564999999999</v>
      </c>
      <c r="M79" s="23">
        <v>8278.6059999999998</v>
      </c>
      <c r="N79" s="23">
        <v>0</v>
      </c>
      <c r="O79" s="23">
        <v>564488.56000000006</v>
      </c>
      <c r="P79" s="23"/>
      <c r="Q79" s="23">
        <v>422121.39500000002</v>
      </c>
      <c r="R79" s="23">
        <v>0</v>
      </c>
      <c r="S79" s="24">
        <v>986609.95500000007</v>
      </c>
    </row>
    <row r="80" spans="1:19" x14ac:dyDescent="0.15">
      <c r="A80" s="26">
        <v>35370</v>
      </c>
      <c r="B80" s="26"/>
      <c r="C80" s="27">
        <v>178140.46400000001</v>
      </c>
      <c r="D80" s="27">
        <v>70956.66</v>
      </c>
      <c r="E80" s="27">
        <v>0</v>
      </c>
      <c r="F80" s="27">
        <v>88797.523000000001</v>
      </c>
      <c r="G80" s="27">
        <v>2614410.2829999998</v>
      </c>
      <c r="H80" s="27">
        <v>0</v>
      </c>
      <c r="I80" s="27">
        <v>260487.94699999999</v>
      </c>
      <c r="J80" s="27">
        <v>1678858.1910000001</v>
      </c>
      <c r="K80" s="27">
        <v>0</v>
      </c>
      <c r="L80" s="27">
        <v>10060.441999999999</v>
      </c>
      <c r="M80" s="27">
        <v>3268.2840000000001</v>
      </c>
      <c r="N80" s="27">
        <v>0</v>
      </c>
      <c r="O80" s="27">
        <v>537486.37600000005</v>
      </c>
      <c r="P80" s="27"/>
      <c r="Q80" s="27">
        <v>451264.09899999999</v>
      </c>
      <c r="R80" s="27">
        <v>0</v>
      </c>
      <c r="S80" s="19">
        <v>988750.47500000009</v>
      </c>
    </row>
    <row r="81" spans="1:19" x14ac:dyDescent="0.15">
      <c r="A81" s="22">
        <v>35400</v>
      </c>
      <c r="B81" s="22"/>
      <c r="C81" s="23">
        <v>129139.338</v>
      </c>
      <c r="D81" s="23">
        <v>50625.72</v>
      </c>
      <c r="E81" s="23">
        <v>0</v>
      </c>
      <c r="F81" s="23">
        <v>73913.323999999993</v>
      </c>
      <c r="G81" s="23">
        <v>2198915.6770000001</v>
      </c>
      <c r="H81" s="23">
        <v>0</v>
      </c>
      <c r="I81" s="23">
        <v>290407.23499999999</v>
      </c>
      <c r="J81" s="23">
        <v>1788725.3659999999</v>
      </c>
      <c r="K81" s="23">
        <v>0</v>
      </c>
      <c r="L81" s="23">
        <v>21180.545999999998</v>
      </c>
      <c r="M81" s="23">
        <v>7473.3630000000003</v>
      </c>
      <c r="N81" s="23">
        <v>0</v>
      </c>
      <c r="O81" s="23">
        <v>514640.44300000003</v>
      </c>
      <c r="P81" s="23"/>
      <c r="Q81" s="23">
        <v>416215.315</v>
      </c>
      <c r="R81" s="23">
        <v>0</v>
      </c>
      <c r="S81" s="24">
        <v>930855.75800000003</v>
      </c>
    </row>
    <row r="82" spans="1:19" x14ac:dyDescent="0.15">
      <c r="A82" s="26"/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9"/>
    </row>
    <row r="83" spans="1:19" x14ac:dyDescent="0.15">
      <c r="A83" s="28" t="s">
        <v>16</v>
      </c>
      <c r="B83" s="28"/>
      <c r="C83" s="29">
        <v>1578430.59</v>
      </c>
      <c r="D83" s="29">
        <v>600179.14599999995</v>
      </c>
      <c r="E83" s="29">
        <v>0</v>
      </c>
      <c r="F83" s="29">
        <v>848553.52800000005</v>
      </c>
      <c r="G83" s="29">
        <v>24919752.820999999</v>
      </c>
      <c r="H83" s="29">
        <v>0</v>
      </c>
      <c r="I83" s="29">
        <v>2947002.5049999999</v>
      </c>
      <c r="J83" s="29">
        <v>20655421.907000002</v>
      </c>
      <c r="K83" s="29">
        <v>0</v>
      </c>
      <c r="L83" s="29">
        <v>172073.56099999999</v>
      </c>
      <c r="M83" s="29">
        <v>55373.963000000003</v>
      </c>
      <c r="N83" s="29">
        <v>0</v>
      </c>
      <c r="O83" s="29">
        <v>5546060.1840000004</v>
      </c>
      <c r="P83" s="29"/>
      <c r="Q83" s="29">
        <v>5101504.0209999997</v>
      </c>
      <c r="R83" s="29">
        <v>0</v>
      </c>
      <c r="S83" s="30">
        <v>10647564.205</v>
      </c>
    </row>
    <row r="84" spans="1:19" x14ac:dyDescent="0.15">
      <c r="A84" s="26">
        <v>35431</v>
      </c>
      <c r="B84" s="26"/>
      <c r="C84" s="27">
        <v>138401.08100000001</v>
      </c>
      <c r="D84" s="27">
        <v>55911.72</v>
      </c>
      <c r="E84" s="27">
        <v>0</v>
      </c>
      <c r="F84" s="27">
        <v>58266.07</v>
      </c>
      <c r="G84" s="27">
        <v>1714147.2849999999</v>
      </c>
      <c r="H84" s="27">
        <v>0</v>
      </c>
      <c r="I84" s="27">
        <v>252724.15</v>
      </c>
      <c r="J84" s="27">
        <v>1639074.9709999999</v>
      </c>
      <c r="K84" s="27">
        <v>0</v>
      </c>
      <c r="L84" s="27">
        <v>7190.9040000000005</v>
      </c>
      <c r="M84" s="27">
        <v>2735.2370000000001</v>
      </c>
      <c r="N84" s="27">
        <v>0</v>
      </c>
      <c r="O84" s="27">
        <v>456582.20500000002</v>
      </c>
      <c r="P84" s="27"/>
      <c r="Q84" s="27">
        <v>343263.28100000002</v>
      </c>
      <c r="R84" s="27">
        <v>0</v>
      </c>
      <c r="S84" s="19">
        <v>799845.48600000003</v>
      </c>
    </row>
    <row r="85" spans="1:19" x14ac:dyDescent="0.15">
      <c r="A85" s="22">
        <v>35462</v>
      </c>
      <c r="B85" s="22"/>
      <c r="C85" s="23">
        <v>159012.56099999999</v>
      </c>
      <c r="D85" s="23">
        <v>62802.36</v>
      </c>
      <c r="E85" s="23">
        <v>0</v>
      </c>
      <c r="F85" s="23">
        <v>73251.539000000004</v>
      </c>
      <c r="G85" s="23">
        <v>2194113.443</v>
      </c>
      <c r="H85" s="23">
        <v>0</v>
      </c>
      <c r="I85" s="23">
        <v>198860.783</v>
      </c>
      <c r="J85" s="23">
        <v>1492814.5290000001</v>
      </c>
      <c r="K85" s="23">
        <v>0</v>
      </c>
      <c r="L85" s="23">
        <v>24333.623</v>
      </c>
      <c r="M85" s="23">
        <v>7716.3540000000003</v>
      </c>
      <c r="N85" s="23">
        <v>0</v>
      </c>
      <c r="O85" s="23">
        <v>455458.50599999999</v>
      </c>
      <c r="P85" s="23"/>
      <c r="Q85" s="23">
        <v>407110.989</v>
      </c>
      <c r="R85" s="23">
        <v>0</v>
      </c>
      <c r="S85" s="24">
        <v>862569.495</v>
      </c>
    </row>
    <row r="86" spans="1:19" x14ac:dyDescent="0.15">
      <c r="A86" s="26">
        <v>35490</v>
      </c>
      <c r="B86" s="26"/>
      <c r="C86" s="27">
        <v>133041.845</v>
      </c>
      <c r="D86" s="27">
        <v>40490.04</v>
      </c>
      <c r="E86" s="27">
        <v>0</v>
      </c>
      <c r="F86" s="27">
        <v>57222.472000000002</v>
      </c>
      <c r="G86" s="27">
        <v>1667914.976</v>
      </c>
      <c r="H86" s="27">
        <v>0</v>
      </c>
      <c r="I86" s="27">
        <v>220228.899</v>
      </c>
      <c r="J86" s="27">
        <v>1784175.6839999999</v>
      </c>
      <c r="K86" s="27">
        <v>0</v>
      </c>
      <c r="L86" s="27">
        <v>6594.0330000000004</v>
      </c>
      <c r="M86" s="27">
        <v>1870.095</v>
      </c>
      <c r="N86" s="27">
        <v>0</v>
      </c>
      <c r="O86" s="27">
        <v>417087.24900000001</v>
      </c>
      <c r="P86" s="27"/>
      <c r="Q86" s="27">
        <v>349406.78399999999</v>
      </c>
      <c r="R86" s="27">
        <v>0</v>
      </c>
      <c r="S86" s="19">
        <v>766494.03300000005</v>
      </c>
    </row>
    <row r="87" spans="1:19" x14ac:dyDescent="0.15">
      <c r="A87" s="22">
        <v>35521</v>
      </c>
      <c r="B87" s="22"/>
      <c r="C87" s="23">
        <v>174732.147</v>
      </c>
      <c r="D87" s="23">
        <v>46513.2</v>
      </c>
      <c r="E87" s="23">
        <v>0</v>
      </c>
      <c r="F87" s="23">
        <v>92059.986999999994</v>
      </c>
      <c r="G87" s="23">
        <v>2683148.324</v>
      </c>
      <c r="H87" s="23">
        <v>0</v>
      </c>
      <c r="I87" s="23">
        <v>248760.587</v>
      </c>
      <c r="J87" s="23">
        <v>2116940.9649999999</v>
      </c>
      <c r="K87" s="23">
        <v>0</v>
      </c>
      <c r="L87" s="23">
        <v>10072.987999999999</v>
      </c>
      <c r="M87" s="23">
        <v>2900.1080000000002</v>
      </c>
      <c r="N87" s="23">
        <v>0</v>
      </c>
      <c r="O87" s="23">
        <v>525625.70900000003</v>
      </c>
      <c r="P87" s="23"/>
      <c r="Q87" s="23">
        <v>589870.73300000001</v>
      </c>
      <c r="R87" s="23">
        <v>0</v>
      </c>
      <c r="S87" s="24">
        <v>1115496.442</v>
      </c>
    </row>
    <row r="88" spans="1:19" x14ac:dyDescent="0.15">
      <c r="A88" s="26">
        <v>35551</v>
      </c>
      <c r="B88" s="26"/>
      <c r="C88" s="27">
        <v>273503.69400000002</v>
      </c>
      <c r="D88" s="27">
        <v>64016.82</v>
      </c>
      <c r="E88" s="27">
        <v>0</v>
      </c>
      <c r="F88" s="27">
        <v>82808.633000000002</v>
      </c>
      <c r="G88" s="27">
        <v>2352954.2239999999</v>
      </c>
      <c r="H88" s="27">
        <v>0</v>
      </c>
      <c r="I88" s="27">
        <v>195232.26</v>
      </c>
      <c r="J88" s="27">
        <v>1648661.9639999999</v>
      </c>
      <c r="K88" s="27">
        <v>0</v>
      </c>
      <c r="L88" s="27">
        <v>13378.777</v>
      </c>
      <c r="M88" s="27">
        <v>4147.6040000000003</v>
      </c>
      <c r="N88" s="27">
        <v>0</v>
      </c>
      <c r="O88" s="27">
        <v>564923.36399999994</v>
      </c>
      <c r="P88" s="27"/>
      <c r="Q88" s="27">
        <v>505716.82299999997</v>
      </c>
      <c r="R88" s="27">
        <v>0</v>
      </c>
      <c r="S88" s="19">
        <v>1070640.1869999999</v>
      </c>
    </row>
    <row r="89" spans="1:19" x14ac:dyDescent="0.15">
      <c r="A89" s="22">
        <v>35582</v>
      </c>
      <c r="B89" s="22"/>
      <c r="C89" s="23">
        <v>231576.39300000001</v>
      </c>
      <c r="D89" s="23">
        <v>52525.98</v>
      </c>
      <c r="E89" s="23">
        <v>0</v>
      </c>
      <c r="F89" s="23">
        <v>46503.080999999998</v>
      </c>
      <c r="G89" s="23">
        <v>1383895.1440000001</v>
      </c>
      <c r="H89" s="23">
        <v>0</v>
      </c>
      <c r="I89" s="23">
        <v>201537.19699999999</v>
      </c>
      <c r="J89" s="23">
        <v>1775713.9639999999</v>
      </c>
      <c r="K89" s="23">
        <v>0</v>
      </c>
      <c r="L89" s="23">
        <v>11692.834999999999</v>
      </c>
      <c r="M89" s="23">
        <v>3493.723</v>
      </c>
      <c r="N89" s="23">
        <v>0</v>
      </c>
      <c r="O89" s="23">
        <v>491309.50599999999</v>
      </c>
      <c r="P89" s="23"/>
      <c r="Q89" s="23">
        <v>433972.82799999998</v>
      </c>
      <c r="R89" s="23">
        <v>0</v>
      </c>
      <c r="S89" s="24">
        <v>925282.33400000003</v>
      </c>
    </row>
    <row r="90" spans="1:19" x14ac:dyDescent="0.15">
      <c r="A90" s="26">
        <v>35612</v>
      </c>
      <c r="B90" s="26"/>
      <c r="C90" s="27">
        <v>182531.473</v>
      </c>
      <c r="D90" s="27">
        <v>44034</v>
      </c>
      <c r="E90" s="27">
        <v>0</v>
      </c>
      <c r="F90" s="27">
        <v>126939.91499999999</v>
      </c>
      <c r="G90" s="27">
        <v>3642068.4569999999</v>
      </c>
      <c r="H90" s="27">
        <v>0</v>
      </c>
      <c r="I90" s="27">
        <v>181258.02</v>
      </c>
      <c r="J90" s="27">
        <v>1567152.3740000001</v>
      </c>
      <c r="K90" s="27">
        <v>0</v>
      </c>
      <c r="L90" s="27">
        <v>25436.080999999998</v>
      </c>
      <c r="M90" s="27">
        <v>8188.5060000000003</v>
      </c>
      <c r="N90" s="27">
        <v>0</v>
      </c>
      <c r="O90" s="27">
        <v>516165.489</v>
      </c>
      <c r="P90" s="27"/>
      <c r="Q90" s="27">
        <v>563307.15</v>
      </c>
      <c r="R90" s="27">
        <v>0</v>
      </c>
      <c r="S90" s="19">
        <v>1079472.639</v>
      </c>
    </row>
    <row r="91" spans="1:19" x14ac:dyDescent="0.15">
      <c r="A91" s="22">
        <v>35643</v>
      </c>
      <c r="B91" s="22"/>
      <c r="C91" s="23">
        <v>157266.231</v>
      </c>
      <c r="D91" s="23">
        <v>34633.26</v>
      </c>
      <c r="E91" s="23">
        <v>0</v>
      </c>
      <c r="F91" s="23">
        <v>88521.217999999993</v>
      </c>
      <c r="G91" s="23">
        <v>2528280.466</v>
      </c>
      <c r="H91" s="23">
        <v>0</v>
      </c>
      <c r="I91" s="23">
        <v>225850.435</v>
      </c>
      <c r="J91" s="23">
        <v>1917700.4369999999</v>
      </c>
      <c r="K91" s="23">
        <v>0</v>
      </c>
      <c r="L91" s="23">
        <v>8483.7430000000004</v>
      </c>
      <c r="M91" s="23">
        <v>2705.395</v>
      </c>
      <c r="N91" s="23">
        <v>0</v>
      </c>
      <c r="O91" s="23">
        <v>480121.62699999998</v>
      </c>
      <c r="P91" s="23"/>
      <c r="Q91" s="23">
        <v>419635.59499999997</v>
      </c>
      <c r="R91" s="23">
        <v>0</v>
      </c>
      <c r="S91" s="24">
        <v>899757.22199999995</v>
      </c>
    </row>
    <row r="92" spans="1:19" x14ac:dyDescent="0.15">
      <c r="A92" s="26">
        <v>35674</v>
      </c>
      <c r="B92" s="26"/>
      <c r="C92" s="27">
        <v>205160.99</v>
      </c>
      <c r="D92" s="27">
        <v>52950.9</v>
      </c>
      <c r="E92" s="27">
        <v>0</v>
      </c>
      <c r="F92" s="27">
        <v>72048.468999999997</v>
      </c>
      <c r="G92" s="27">
        <v>2131373.6230000001</v>
      </c>
      <c r="H92" s="27">
        <v>0</v>
      </c>
      <c r="I92" s="27">
        <v>189433.01699999999</v>
      </c>
      <c r="J92" s="27">
        <v>1574417.71</v>
      </c>
      <c r="K92" s="27">
        <v>0</v>
      </c>
      <c r="L92" s="27">
        <v>20482.817999999999</v>
      </c>
      <c r="M92" s="27">
        <v>6759.3950000000004</v>
      </c>
      <c r="N92" s="27">
        <v>0</v>
      </c>
      <c r="O92" s="27">
        <v>487125.29399999999</v>
      </c>
      <c r="P92" s="27"/>
      <c r="Q92" s="27">
        <v>495326.93099999998</v>
      </c>
      <c r="R92" s="27">
        <v>0</v>
      </c>
      <c r="S92" s="19">
        <v>982452.22499999998</v>
      </c>
    </row>
    <row r="93" spans="1:19" x14ac:dyDescent="0.15">
      <c r="A93" s="22">
        <v>35704</v>
      </c>
      <c r="B93" s="22"/>
      <c r="C93" s="23">
        <v>165541.77900000001</v>
      </c>
      <c r="D93" s="23">
        <v>41356.44</v>
      </c>
      <c r="E93" s="23">
        <v>0</v>
      </c>
      <c r="F93" s="23">
        <v>57481.953000000001</v>
      </c>
      <c r="G93" s="23">
        <v>1725387.32</v>
      </c>
      <c r="H93" s="23">
        <v>0</v>
      </c>
      <c r="I93" s="23">
        <v>249679.791</v>
      </c>
      <c r="J93" s="23">
        <v>1911958.71</v>
      </c>
      <c r="K93" s="23">
        <v>0</v>
      </c>
      <c r="L93" s="23">
        <v>1486.1579999999999</v>
      </c>
      <c r="M93" s="23">
        <v>499.45499999999998</v>
      </c>
      <c r="N93" s="23">
        <v>0</v>
      </c>
      <c r="O93" s="23">
        <v>474189.68099999998</v>
      </c>
      <c r="P93" s="23"/>
      <c r="Q93" s="23">
        <v>458522.53399999999</v>
      </c>
      <c r="R93" s="23">
        <v>0</v>
      </c>
      <c r="S93" s="24">
        <v>932712.21499999997</v>
      </c>
    </row>
    <row r="94" spans="1:19" x14ac:dyDescent="0.15">
      <c r="A94" s="26">
        <v>35735</v>
      </c>
      <c r="B94" s="26"/>
      <c r="C94" s="27">
        <v>172285.14600000001</v>
      </c>
      <c r="D94" s="27">
        <v>48095.519999999997</v>
      </c>
      <c r="E94" s="27">
        <v>0</v>
      </c>
      <c r="F94" s="27">
        <v>62445.178</v>
      </c>
      <c r="G94" s="27">
        <v>1839181.9580000001</v>
      </c>
      <c r="H94" s="27">
        <v>0</v>
      </c>
      <c r="I94" s="27">
        <v>281026.92599999998</v>
      </c>
      <c r="J94" s="27">
        <v>2278336.716</v>
      </c>
      <c r="K94" s="27">
        <v>0</v>
      </c>
      <c r="L94" s="27">
        <v>19910.146000000001</v>
      </c>
      <c r="M94" s="27">
        <v>7067.3159999999998</v>
      </c>
      <c r="N94" s="27">
        <v>0</v>
      </c>
      <c r="O94" s="27">
        <v>535667.39599999995</v>
      </c>
      <c r="P94" s="27"/>
      <c r="Q94" s="27">
        <v>461515.49800000002</v>
      </c>
      <c r="R94" s="27">
        <v>0</v>
      </c>
      <c r="S94" s="19">
        <v>997182.89399999997</v>
      </c>
    </row>
    <row r="95" spans="1:19" x14ac:dyDescent="0.15">
      <c r="A95" s="22">
        <v>35765</v>
      </c>
      <c r="B95" s="22"/>
      <c r="C95" s="23">
        <v>268114.8</v>
      </c>
      <c r="D95" s="23">
        <v>74087.16</v>
      </c>
      <c r="E95" s="23">
        <v>0</v>
      </c>
      <c r="F95" s="23">
        <v>70350.733999999997</v>
      </c>
      <c r="G95" s="23">
        <v>2024041.18</v>
      </c>
      <c r="H95" s="23">
        <v>0</v>
      </c>
      <c r="I95" s="23">
        <v>262548.44199999998</v>
      </c>
      <c r="J95" s="23">
        <v>2330159.7919999999</v>
      </c>
      <c r="K95" s="23">
        <v>0</v>
      </c>
      <c r="L95" s="23">
        <v>11489.332</v>
      </c>
      <c r="M95" s="23">
        <v>4398.5209999999997</v>
      </c>
      <c r="N95" s="23">
        <v>0</v>
      </c>
      <c r="O95" s="23">
        <v>612503.30799999996</v>
      </c>
      <c r="P95" s="23"/>
      <c r="Q95" s="23">
        <v>504620.364</v>
      </c>
      <c r="R95" s="23">
        <v>0</v>
      </c>
      <c r="S95" s="24">
        <v>1117123.672</v>
      </c>
    </row>
    <row r="96" spans="1:19" x14ac:dyDescent="0.15">
      <c r="A96" s="26"/>
      <c r="B96" s="26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19"/>
    </row>
    <row r="97" spans="1:19" x14ac:dyDescent="0.15">
      <c r="A97" s="28" t="s">
        <v>17</v>
      </c>
      <c r="B97" s="28"/>
      <c r="C97" s="29">
        <v>2261168.14</v>
      </c>
      <c r="D97" s="29">
        <v>617417.4</v>
      </c>
      <c r="E97" s="29">
        <v>0</v>
      </c>
      <c r="F97" s="29">
        <v>887899.24899999995</v>
      </c>
      <c r="G97" s="29">
        <v>25886506.399999999</v>
      </c>
      <c r="H97" s="29">
        <v>0</v>
      </c>
      <c r="I97" s="29">
        <v>2707140.5070000002</v>
      </c>
      <c r="J97" s="29">
        <v>22037107.816</v>
      </c>
      <c r="K97" s="29">
        <v>0</v>
      </c>
      <c r="L97" s="29">
        <v>160551.43799999999</v>
      </c>
      <c r="M97" s="29">
        <v>52481.709000000003</v>
      </c>
      <c r="N97" s="29">
        <v>0</v>
      </c>
      <c r="O97" s="29">
        <v>6016759.3339999998</v>
      </c>
      <c r="P97" s="29"/>
      <c r="Q97" s="29">
        <v>5532269.5099999998</v>
      </c>
      <c r="R97" s="29">
        <v>0</v>
      </c>
      <c r="S97" s="30">
        <v>11549028.844000001</v>
      </c>
    </row>
    <row r="98" spans="1:19" x14ac:dyDescent="0.15">
      <c r="A98" s="26">
        <v>35796</v>
      </c>
      <c r="B98" s="26"/>
      <c r="C98" s="27">
        <v>193147.5</v>
      </c>
      <c r="D98" s="27">
        <v>51459.3</v>
      </c>
      <c r="E98" s="27">
        <v>0</v>
      </c>
      <c r="F98" s="27">
        <v>85305.092999999993</v>
      </c>
      <c r="G98" s="27">
        <v>2560093.98</v>
      </c>
      <c r="H98" s="27">
        <v>0</v>
      </c>
      <c r="I98" s="27">
        <v>194094.37100000001</v>
      </c>
      <c r="J98" s="27">
        <v>1871433.665</v>
      </c>
      <c r="K98" s="27">
        <v>0</v>
      </c>
      <c r="L98" s="27">
        <v>13166.84</v>
      </c>
      <c r="M98" s="27">
        <v>5101.6750000000002</v>
      </c>
      <c r="N98" s="27">
        <v>0</v>
      </c>
      <c r="O98" s="27">
        <v>485713.804</v>
      </c>
      <c r="P98" s="27"/>
      <c r="Q98" s="27">
        <v>378697.58100000001</v>
      </c>
      <c r="R98" s="27">
        <v>0</v>
      </c>
      <c r="S98" s="19">
        <v>864411.38500000001</v>
      </c>
    </row>
    <row r="99" spans="1:19" x14ac:dyDescent="0.15">
      <c r="A99" s="22">
        <v>35827</v>
      </c>
      <c r="B99" s="22"/>
      <c r="C99" s="23">
        <v>141611.47</v>
      </c>
      <c r="D99" s="23">
        <v>38021.040000000001</v>
      </c>
      <c r="E99" s="23">
        <v>0</v>
      </c>
      <c r="F99" s="23">
        <v>40819.858999999997</v>
      </c>
      <c r="G99" s="23">
        <v>1258401.8940000001</v>
      </c>
      <c r="H99" s="23">
        <v>0</v>
      </c>
      <c r="I99" s="23">
        <v>184247.69</v>
      </c>
      <c r="J99" s="23">
        <v>1966288.4010000001</v>
      </c>
      <c r="K99" s="23">
        <v>0</v>
      </c>
      <c r="L99" s="23">
        <v>7534.259</v>
      </c>
      <c r="M99" s="23">
        <v>3251.3319999999999</v>
      </c>
      <c r="N99" s="23">
        <v>0</v>
      </c>
      <c r="O99" s="23">
        <v>374213.27799999999</v>
      </c>
      <c r="P99" s="23"/>
      <c r="Q99" s="23">
        <v>444409.712</v>
      </c>
      <c r="R99" s="23">
        <v>0</v>
      </c>
      <c r="S99" s="24">
        <v>818622.99</v>
      </c>
    </row>
    <row r="100" spans="1:19" x14ac:dyDescent="0.15">
      <c r="A100" s="26">
        <v>35855</v>
      </c>
      <c r="B100" s="26"/>
      <c r="C100" s="27">
        <v>157466.83199999999</v>
      </c>
      <c r="D100" s="27">
        <v>43993.38</v>
      </c>
      <c r="E100" s="27">
        <v>0</v>
      </c>
      <c r="F100" s="27">
        <v>46103.02</v>
      </c>
      <c r="G100" s="27">
        <v>1449226.372</v>
      </c>
      <c r="H100" s="27">
        <v>0</v>
      </c>
      <c r="I100" s="27">
        <v>196122.476</v>
      </c>
      <c r="J100" s="27">
        <v>2233180.3679999998</v>
      </c>
      <c r="K100" s="27">
        <v>0</v>
      </c>
      <c r="L100" s="27">
        <v>11814.743</v>
      </c>
      <c r="M100" s="27">
        <v>5185.3639999999996</v>
      </c>
      <c r="N100" s="27">
        <v>0</v>
      </c>
      <c r="O100" s="27">
        <v>411507.071</v>
      </c>
      <c r="P100" s="27"/>
      <c r="Q100" s="27">
        <v>505892.43400000001</v>
      </c>
      <c r="R100" s="27">
        <v>0</v>
      </c>
      <c r="S100" s="19">
        <v>917399.505</v>
      </c>
    </row>
    <row r="101" spans="1:19" x14ac:dyDescent="0.15">
      <c r="A101" s="22">
        <v>35886</v>
      </c>
      <c r="B101" s="22"/>
      <c r="C101" s="23">
        <v>168135.02799999999</v>
      </c>
      <c r="D101" s="23">
        <v>49516.08</v>
      </c>
      <c r="E101" s="23">
        <v>0</v>
      </c>
      <c r="F101" s="23">
        <v>60474.442999999999</v>
      </c>
      <c r="G101" s="23">
        <v>1861091.63</v>
      </c>
      <c r="H101" s="23">
        <v>0</v>
      </c>
      <c r="I101" s="23">
        <v>188294.77299999999</v>
      </c>
      <c r="J101" s="23">
        <v>2086007.666</v>
      </c>
      <c r="K101" s="23">
        <v>0</v>
      </c>
      <c r="L101" s="23">
        <v>9473.3529999999992</v>
      </c>
      <c r="M101" s="23">
        <v>3912.404</v>
      </c>
      <c r="N101" s="23">
        <v>0</v>
      </c>
      <c r="O101" s="23">
        <v>426377.59700000001</v>
      </c>
      <c r="P101" s="23"/>
      <c r="Q101" s="23">
        <v>467350.59600000002</v>
      </c>
      <c r="R101" s="23">
        <v>0</v>
      </c>
      <c r="S101" s="24">
        <v>893728.19299999997</v>
      </c>
    </row>
    <row r="102" spans="1:19" x14ac:dyDescent="0.15">
      <c r="A102" s="26">
        <v>35916</v>
      </c>
      <c r="B102" s="26"/>
      <c r="C102" s="27">
        <v>185257.66899999999</v>
      </c>
      <c r="D102" s="27">
        <v>57547.5</v>
      </c>
      <c r="E102" s="27">
        <v>0</v>
      </c>
      <c r="F102" s="27">
        <v>138997.11199999999</v>
      </c>
      <c r="G102" s="27">
        <v>4290753.2910000002</v>
      </c>
      <c r="H102" s="27">
        <v>0</v>
      </c>
      <c r="I102" s="27">
        <v>205035.64199999999</v>
      </c>
      <c r="J102" s="27">
        <v>2363045.4139999999</v>
      </c>
      <c r="K102" s="27">
        <v>0</v>
      </c>
      <c r="L102" s="27">
        <v>14366.151</v>
      </c>
      <c r="M102" s="27">
        <v>5882.5280000000002</v>
      </c>
      <c r="N102" s="27">
        <v>0</v>
      </c>
      <c r="O102" s="27">
        <v>543656.57400000002</v>
      </c>
      <c r="P102" s="27"/>
      <c r="Q102" s="27">
        <v>540809.55000000005</v>
      </c>
      <c r="R102" s="27">
        <v>0</v>
      </c>
      <c r="S102" s="19">
        <v>1084466.1240000001</v>
      </c>
    </row>
    <row r="103" spans="1:19" x14ac:dyDescent="0.15">
      <c r="A103" s="22">
        <v>35947</v>
      </c>
      <c r="B103" s="22"/>
      <c r="C103" s="23">
        <v>169413.533</v>
      </c>
      <c r="D103" s="23">
        <v>58449.72</v>
      </c>
      <c r="E103" s="23">
        <v>0</v>
      </c>
      <c r="F103" s="23">
        <v>94371.858999999997</v>
      </c>
      <c r="G103" s="23">
        <v>3045672.1850000001</v>
      </c>
      <c r="H103" s="23">
        <v>0</v>
      </c>
      <c r="I103" s="23">
        <v>154837.82199999999</v>
      </c>
      <c r="J103" s="23">
        <v>1930304.5449999999</v>
      </c>
      <c r="K103" s="23">
        <v>0</v>
      </c>
      <c r="L103" s="23">
        <v>9161.9950000000008</v>
      </c>
      <c r="M103" s="23">
        <v>4014.038</v>
      </c>
      <c r="N103" s="23">
        <v>0</v>
      </c>
      <c r="O103" s="23">
        <v>427785.20899999997</v>
      </c>
      <c r="P103" s="23"/>
      <c r="Q103" s="23">
        <v>493416.20299999998</v>
      </c>
      <c r="R103" s="23">
        <v>0</v>
      </c>
      <c r="S103" s="24">
        <v>921201.41200000001</v>
      </c>
    </row>
    <row r="104" spans="1:19" x14ac:dyDescent="0.15">
      <c r="A104" s="26">
        <v>35977</v>
      </c>
      <c r="B104" s="26"/>
      <c r="C104" s="27">
        <v>156439.67800000001</v>
      </c>
      <c r="D104" s="27">
        <v>56665.62</v>
      </c>
      <c r="E104" s="27">
        <v>0</v>
      </c>
      <c r="F104" s="27">
        <v>85504.721000000005</v>
      </c>
      <c r="G104" s="27">
        <v>2791253.58</v>
      </c>
      <c r="H104" s="27">
        <v>0</v>
      </c>
      <c r="I104" s="27">
        <v>178280.05300000001</v>
      </c>
      <c r="J104" s="27">
        <v>2165319.58</v>
      </c>
      <c r="K104" s="27">
        <v>0</v>
      </c>
      <c r="L104" s="27">
        <v>11591.182000000001</v>
      </c>
      <c r="M104" s="27">
        <v>5794.84</v>
      </c>
      <c r="N104" s="27">
        <v>0</v>
      </c>
      <c r="O104" s="27">
        <v>431815.63400000002</v>
      </c>
      <c r="P104" s="27"/>
      <c r="Q104" s="27">
        <v>494548.82500000001</v>
      </c>
      <c r="R104" s="27">
        <v>0</v>
      </c>
      <c r="S104" s="19">
        <v>926364.45900000003</v>
      </c>
    </row>
    <row r="105" spans="1:19" x14ac:dyDescent="0.15">
      <c r="A105" s="22">
        <v>36008</v>
      </c>
      <c r="B105" s="22"/>
      <c r="C105" s="23">
        <v>121180.22199999999</v>
      </c>
      <c r="D105" s="23">
        <v>45055.32</v>
      </c>
      <c r="E105" s="23">
        <v>0</v>
      </c>
      <c r="F105" s="23">
        <v>62973.620999999999</v>
      </c>
      <c r="G105" s="23">
        <v>2107496.1719999998</v>
      </c>
      <c r="H105" s="23">
        <v>0</v>
      </c>
      <c r="I105" s="23">
        <v>184781.66399999999</v>
      </c>
      <c r="J105" s="23">
        <v>2347035.929</v>
      </c>
      <c r="K105" s="23">
        <v>0</v>
      </c>
      <c r="L105" s="23">
        <v>8974.5930000000008</v>
      </c>
      <c r="M105" s="23">
        <v>4670.3599999999997</v>
      </c>
      <c r="N105" s="23">
        <v>0</v>
      </c>
      <c r="O105" s="23">
        <v>377910.1</v>
      </c>
      <c r="P105" s="23"/>
      <c r="Q105" s="23">
        <v>448544.55499999999</v>
      </c>
      <c r="R105" s="23">
        <v>0</v>
      </c>
      <c r="S105" s="24">
        <v>826454.65500000003</v>
      </c>
    </row>
    <row r="106" spans="1:19" x14ac:dyDescent="0.15">
      <c r="A106" s="26">
        <v>36039</v>
      </c>
      <c r="B106" s="26"/>
      <c r="C106" s="27">
        <v>127722.481</v>
      </c>
      <c r="D106" s="27">
        <v>50543.040000000001</v>
      </c>
      <c r="E106" s="27">
        <v>0</v>
      </c>
      <c r="F106" s="27">
        <v>97000.535999999993</v>
      </c>
      <c r="G106" s="27">
        <v>3288688.068</v>
      </c>
      <c r="H106" s="27">
        <v>0</v>
      </c>
      <c r="I106" s="27">
        <v>200032.75899999999</v>
      </c>
      <c r="J106" s="27">
        <v>2289489.534</v>
      </c>
      <c r="K106" s="27">
        <v>0</v>
      </c>
      <c r="L106" s="27">
        <v>12493.315000000001</v>
      </c>
      <c r="M106" s="27">
        <v>6892.1459999999997</v>
      </c>
      <c r="N106" s="27">
        <v>0</v>
      </c>
      <c r="O106" s="27">
        <v>437249.09100000001</v>
      </c>
      <c r="P106" s="27"/>
      <c r="Q106" s="27">
        <v>486440.00199999998</v>
      </c>
      <c r="R106" s="27">
        <v>0</v>
      </c>
      <c r="S106" s="19">
        <v>923689.09299999999</v>
      </c>
    </row>
    <row r="107" spans="1:19" x14ac:dyDescent="0.15">
      <c r="A107" s="22">
        <v>36069</v>
      </c>
      <c r="B107" s="22"/>
      <c r="C107" s="23">
        <v>146553.82</v>
      </c>
      <c r="D107" s="23">
        <v>57639.66</v>
      </c>
      <c r="E107" s="23">
        <v>0</v>
      </c>
      <c r="F107" s="23">
        <v>35491.445</v>
      </c>
      <c r="G107" s="23">
        <v>1179746.8899999999</v>
      </c>
      <c r="H107" s="23">
        <v>0</v>
      </c>
      <c r="I107" s="23">
        <v>235367.45600000001</v>
      </c>
      <c r="J107" s="23">
        <v>2697826.2969999998</v>
      </c>
      <c r="K107" s="23">
        <v>0</v>
      </c>
      <c r="L107" s="23">
        <v>6462.3140000000003</v>
      </c>
      <c r="M107" s="23">
        <v>3673.6170000000002</v>
      </c>
      <c r="N107" s="23">
        <v>0</v>
      </c>
      <c r="O107" s="23">
        <v>423875.03499999997</v>
      </c>
      <c r="P107" s="23"/>
      <c r="Q107" s="23">
        <v>459746.35499999998</v>
      </c>
      <c r="R107" s="23">
        <v>0</v>
      </c>
      <c r="S107" s="24">
        <v>883621.3899999999</v>
      </c>
    </row>
    <row r="108" spans="1:19" x14ac:dyDescent="0.15">
      <c r="A108" s="26">
        <v>36100</v>
      </c>
      <c r="B108" s="26"/>
      <c r="C108" s="27">
        <v>149060.35699999999</v>
      </c>
      <c r="D108" s="27">
        <v>58522.92</v>
      </c>
      <c r="E108" s="27">
        <v>0</v>
      </c>
      <c r="F108" s="27">
        <v>110387.83500000001</v>
      </c>
      <c r="G108" s="27">
        <v>3701531.4589999998</v>
      </c>
      <c r="H108" s="27">
        <v>0</v>
      </c>
      <c r="I108" s="27">
        <v>191489.67199999999</v>
      </c>
      <c r="J108" s="27">
        <v>2513594.0279999999</v>
      </c>
      <c r="K108" s="27">
        <v>0</v>
      </c>
      <c r="L108" s="27">
        <v>4319.75</v>
      </c>
      <c r="M108" s="27">
        <v>2688.0430000000001</v>
      </c>
      <c r="N108" s="27">
        <v>0</v>
      </c>
      <c r="O108" s="27">
        <v>455257.614</v>
      </c>
      <c r="P108" s="27"/>
      <c r="Q108" s="27">
        <v>398759.85600000003</v>
      </c>
      <c r="R108" s="27">
        <v>0</v>
      </c>
      <c r="S108" s="19">
        <v>854017.47</v>
      </c>
    </row>
    <row r="109" spans="1:19" x14ac:dyDescent="0.15">
      <c r="A109" s="22">
        <v>36130</v>
      </c>
      <c r="B109" s="22"/>
      <c r="C109" s="23">
        <v>177113.61199999999</v>
      </c>
      <c r="D109" s="23">
        <v>68976.06</v>
      </c>
      <c r="E109" s="23">
        <v>0</v>
      </c>
      <c r="F109" s="23">
        <v>78267.248000000007</v>
      </c>
      <c r="G109" s="23">
        <v>2632263.7209999999</v>
      </c>
      <c r="H109" s="23">
        <v>0</v>
      </c>
      <c r="I109" s="23">
        <v>216266.52100000001</v>
      </c>
      <c r="J109" s="23">
        <v>3295256.9789999998</v>
      </c>
      <c r="K109" s="23">
        <v>0</v>
      </c>
      <c r="L109" s="23">
        <v>10292.362999999999</v>
      </c>
      <c r="M109" s="23">
        <v>6116.3339999999998</v>
      </c>
      <c r="N109" s="23">
        <v>0</v>
      </c>
      <c r="O109" s="23">
        <v>481939.74400000001</v>
      </c>
      <c r="P109" s="23"/>
      <c r="Q109" s="23">
        <v>469709.04399999999</v>
      </c>
      <c r="R109" s="23">
        <v>0</v>
      </c>
      <c r="S109" s="24">
        <v>951648.78799999994</v>
      </c>
    </row>
    <row r="110" spans="1:19" x14ac:dyDescent="0.15">
      <c r="A110" s="26"/>
      <c r="B110" s="26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19"/>
    </row>
    <row r="111" spans="1:19" x14ac:dyDescent="0.15">
      <c r="A111" s="28" t="s">
        <v>18</v>
      </c>
      <c r="B111" s="28"/>
      <c r="C111" s="29">
        <v>1893102.202</v>
      </c>
      <c r="D111" s="29">
        <v>636389.64</v>
      </c>
      <c r="E111" s="29">
        <v>0</v>
      </c>
      <c r="F111" s="29">
        <v>935696.79200000002</v>
      </c>
      <c r="G111" s="29">
        <v>30166219.241999999</v>
      </c>
      <c r="H111" s="29">
        <v>0</v>
      </c>
      <c r="I111" s="29">
        <v>2328850.8990000002</v>
      </c>
      <c r="J111" s="29">
        <v>27758782.405999999</v>
      </c>
      <c r="K111" s="29">
        <v>0</v>
      </c>
      <c r="L111" s="29">
        <v>119650.85799999999</v>
      </c>
      <c r="M111" s="29">
        <v>57182.680999999997</v>
      </c>
      <c r="N111" s="29">
        <v>0</v>
      </c>
      <c r="O111" s="29">
        <v>5277300.7510000002</v>
      </c>
      <c r="P111" s="29"/>
      <c r="Q111" s="29">
        <v>5588324.7129999986</v>
      </c>
      <c r="R111" s="29">
        <v>0</v>
      </c>
      <c r="S111" s="30">
        <v>10865625.463999998</v>
      </c>
    </row>
    <row r="112" spans="1:19" x14ac:dyDescent="0.15">
      <c r="A112" s="26">
        <v>36161</v>
      </c>
      <c r="B112" s="26"/>
      <c r="C112" s="27">
        <v>127032.78599999999</v>
      </c>
      <c r="D112" s="27">
        <v>47869.2</v>
      </c>
      <c r="E112" s="27">
        <v>0</v>
      </c>
      <c r="F112" s="27">
        <v>60711.249000000003</v>
      </c>
      <c r="G112" s="27">
        <v>2069763.6340000001</v>
      </c>
      <c r="H112" s="27">
        <v>0</v>
      </c>
      <c r="I112" s="27">
        <v>183128.42600000001</v>
      </c>
      <c r="J112" s="27">
        <v>2535678.4929999998</v>
      </c>
      <c r="K112" s="27">
        <v>0</v>
      </c>
      <c r="L112" s="27">
        <v>10384.686</v>
      </c>
      <c r="M112" s="27">
        <v>5773.933</v>
      </c>
      <c r="N112" s="27">
        <v>0</v>
      </c>
      <c r="O112" s="27">
        <v>381257.147</v>
      </c>
      <c r="P112" s="27"/>
      <c r="Q112" s="27">
        <v>337992.61599999998</v>
      </c>
      <c r="R112" s="27">
        <v>0</v>
      </c>
      <c r="S112" s="19">
        <v>719249.76300000004</v>
      </c>
    </row>
    <row r="113" spans="1:19" x14ac:dyDescent="0.15">
      <c r="A113" s="22">
        <v>36192</v>
      </c>
      <c r="B113" s="22"/>
      <c r="C113" s="23">
        <v>125014.842</v>
      </c>
      <c r="D113" s="23">
        <v>50271.163999999997</v>
      </c>
      <c r="E113" s="23">
        <v>0</v>
      </c>
      <c r="F113" s="23">
        <v>35238.550999999999</v>
      </c>
      <c r="G113" s="23">
        <v>1214989.2560000001</v>
      </c>
      <c r="H113" s="23">
        <v>0</v>
      </c>
      <c r="I113" s="23">
        <v>202783.19099999999</v>
      </c>
      <c r="J113" s="23">
        <v>2903571.7990000001</v>
      </c>
      <c r="K113" s="23">
        <v>0</v>
      </c>
      <c r="L113" s="23">
        <v>11012.575999999999</v>
      </c>
      <c r="M113" s="23">
        <v>5768.2719999999999</v>
      </c>
      <c r="N113" s="23">
        <v>0</v>
      </c>
      <c r="O113" s="23">
        <v>374049.16</v>
      </c>
      <c r="P113" s="23"/>
      <c r="Q113" s="23">
        <v>388092.00400000002</v>
      </c>
      <c r="R113" s="23">
        <v>0</v>
      </c>
      <c r="S113" s="24">
        <v>762141.16399999999</v>
      </c>
    </row>
    <row r="114" spans="1:19" x14ac:dyDescent="0.15">
      <c r="A114" s="26">
        <v>36220</v>
      </c>
      <c r="B114" s="26"/>
      <c r="C114" s="27">
        <v>94253.331000000006</v>
      </c>
      <c r="D114" s="27">
        <v>38826.239999999998</v>
      </c>
      <c r="E114" s="27">
        <v>0</v>
      </c>
      <c r="F114" s="27">
        <v>62564.663</v>
      </c>
      <c r="G114" s="27">
        <v>2145143.9040000001</v>
      </c>
      <c r="H114" s="27">
        <v>0</v>
      </c>
      <c r="I114" s="27">
        <v>249687.497</v>
      </c>
      <c r="J114" s="27">
        <v>2801472.1179999998</v>
      </c>
      <c r="K114" s="27">
        <v>0</v>
      </c>
      <c r="L114" s="27">
        <v>10171.936</v>
      </c>
      <c r="M114" s="27">
        <v>4946.1090000000004</v>
      </c>
      <c r="N114" s="27">
        <v>0</v>
      </c>
      <c r="O114" s="27">
        <v>416677.42700000003</v>
      </c>
      <c r="P114" s="27"/>
      <c r="Q114" s="27">
        <v>535845.00600000005</v>
      </c>
      <c r="R114" s="27">
        <v>0</v>
      </c>
      <c r="S114" s="19">
        <v>952522.43300000008</v>
      </c>
    </row>
    <row r="115" spans="1:19" x14ac:dyDescent="0.15">
      <c r="A115" s="22">
        <v>36251</v>
      </c>
      <c r="B115" s="22"/>
      <c r="C115" s="23">
        <v>132222.927</v>
      </c>
      <c r="D115" s="23">
        <v>54907.14</v>
      </c>
      <c r="E115" s="23">
        <v>0</v>
      </c>
      <c r="F115" s="23">
        <v>36729.283000000003</v>
      </c>
      <c r="G115" s="23">
        <v>1218366.4099999999</v>
      </c>
      <c r="H115" s="23">
        <v>0</v>
      </c>
      <c r="I115" s="23">
        <v>260516.10200000001</v>
      </c>
      <c r="J115" s="23">
        <v>2510238.7319999998</v>
      </c>
      <c r="K115" s="23">
        <v>0</v>
      </c>
      <c r="L115" s="23">
        <v>7134.68</v>
      </c>
      <c r="M115" s="23">
        <v>3320.518</v>
      </c>
      <c r="N115" s="23">
        <v>0</v>
      </c>
      <c r="O115" s="23">
        <v>436602.99200000003</v>
      </c>
      <c r="P115" s="23"/>
      <c r="Q115" s="23">
        <v>400884.00799999997</v>
      </c>
      <c r="R115" s="23">
        <v>0</v>
      </c>
      <c r="S115" s="24">
        <v>837487</v>
      </c>
    </row>
    <row r="116" spans="1:19" x14ac:dyDescent="0.15">
      <c r="A116" s="26">
        <v>36281</v>
      </c>
      <c r="B116" s="26"/>
      <c r="C116" s="27">
        <v>105186.90700000001</v>
      </c>
      <c r="D116" s="27">
        <v>43330.62</v>
      </c>
      <c r="E116" s="27">
        <v>0</v>
      </c>
      <c r="F116" s="27">
        <v>77229.442999999999</v>
      </c>
      <c r="G116" s="27">
        <v>2656525.1209999998</v>
      </c>
      <c r="H116" s="27">
        <v>0</v>
      </c>
      <c r="I116" s="27">
        <v>265237.41700000002</v>
      </c>
      <c r="J116" s="27">
        <v>2507741.784</v>
      </c>
      <c r="K116" s="27">
        <v>0</v>
      </c>
      <c r="L116" s="27">
        <v>10621.337</v>
      </c>
      <c r="M116" s="27">
        <v>4846.951</v>
      </c>
      <c r="N116" s="27">
        <v>0</v>
      </c>
      <c r="O116" s="27">
        <v>458275.10399999999</v>
      </c>
      <c r="P116" s="27"/>
      <c r="Q116" s="27">
        <v>471418.44</v>
      </c>
      <c r="R116" s="27">
        <v>0</v>
      </c>
      <c r="S116" s="19">
        <v>929693.54399999999</v>
      </c>
    </row>
    <row r="117" spans="1:19" x14ac:dyDescent="0.15">
      <c r="A117" s="22">
        <v>36312</v>
      </c>
      <c r="B117" s="22"/>
      <c r="C117" s="23">
        <v>120087.61900000001</v>
      </c>
      <c r="D117" s="23">
        <v>46575.6</v>
      </c>
      <c r="E117" s="23">
        <v>0</v>
      </c>
      <c r="F117" s="23">
        <v>119564.073</v>
      </c>
      <c r="G117" s="23">
        <v>4183440.03</v>
      </c>
      <c r="H117" s="23">
        <v>0</v>
      </c>
      <c r="I117" s="23">
        <v>286122.97499999998</v>
      </c>
      <c r="J117" s="23">
        <v>2644064.2510000002</v>
      </c>
      <c r="K117" s="23">
        <v>0</v>
      </c>
      <c r="L117" s="23">
        <v>9547.77</v>
      </c>
      <c r="M117" s="23">
        <v>4240.3860000000004</v>
      </c>
      <c r="N117" s="23">
        <v>0</v>
      </c>
      <c r="O117" s="23">
        <v>535322.43700000003</v>
      </c>
      <c r="P117" s="23"/>
      <c r="Q117" s="23">
        <v>507611.58799999999</v>
      </c>
      <c r="R117" s="23">
        <v>0</v>
      </c>
      <c r="S117" s="24">
        <v>1042934.025</v>
      </c>
    </row>
    <row r="118" spans="1:19" x14ac:dyDescent="0.15">
      <c r="A118" s="26">
        <v>36342</v>
      </c>
      <c r="B118" s="26"/>
      <c r="C118" s="27">
        <v>88070.501000000004</v>
      </c>
      <c r="D118" s="27">
        <v>36779.519999999997</v>
      </c>
      <c r="E118" s="27">
        <v>0</v>
      </c>
      <c r="F118" s="27">
        <v>74016.160999999993</v>
      </c>
      <c r="G118" s="27">
        <v>2696636.1140000001</v>
      </c>
      <c r="H118" s="27">
        <v>0</v>
      </c>
      <c r="I118" s="27">
        <v>349110.77399999998</v>
      </c>
      <c r="J118" s="27">
        <v>2896975.5090000001</v>
      </c>
      <c r="K118" s="27">
        <v>0</v>
      </c>
      <c r="L118" s="27">
        <v>13079.727000000001</v>
      </c>
      <c r="M118" s="27">
        <v>5364.0950000000003</v>
      </c>
      <c r="N118" s="27">
        <v>0</v>
      </c>
      <c r="O118" s="27">
        <v>524277.163</v>
      </c>
      <c r="P118" s="27"/>
      <c r="Q118" s="27">
        <v>491143.77</v>
      </c>
      <c r="R118" s="27">
        <v>0</v>
      </c>
      <c r="S118" s="19">
        <v>1015420.933</v>
      </c>
    </row>
    <row r="119" spans="1:19" x14ac:dyDescent="0.15">
      <c r="A119" s="22">
        <v>36373</v>
      </c>
      <c r="B119" s="22"/>
      <c r="C119" s="23">
        <v>99254.400999999998</v>
      </c>
      <c r="D119" s="23">
        <v>44410.44</v>
      </c>
      <c r="E119" s="23">
        <v>0</v>
      </c>
      <c r="F119" s="23">
        <v>71885.337</v>
      </c>
      <c r="G119" s="23">
        <v>2483519.1069999998</v>
      </c>
      <c r="H119" s="23">
        <v>0</v>
      </c>
      <c r="I119" s="23">
        <v>338622.77299999999</v>
      </c>
      <c r="J119" s="23">
        <v>2582007.7059999998</v>
      </c>
      <c r="K119" s="23">
        <v>0</v>
      </c>
      <c r="L119" s="23">
        <v>18325.032999999999</v>
      </c>
      <c r="M119" s="23">
        <v>7571.72</v>
      </c>
      <c r="N119" s="23">
        <v>0</v>
      </c>
      <c r="O119" s="23">
        <v>528087.54399999999</v>
      </c>
      <c r="P119" s="23"/>
      <c r="Q119" s="23">
        <v>474066.15100000001</v>
      </c>
      <c r="R119" s="23">
        <v>0</v>
      </c>
      <c r="S119" s="24">
        <v>1002153.6950000001</v>
      </c>
    </row>
    <row r="120" spans="1:19" x14ac:dyDescent="0.15">
      <c r="A120" s="26">
        <v>36404</v>
      </c>
      <c r="B120" s="26"/>
      <c r="C120" s="27">
        <v>83639.892999999996</v>
      </c>
      <c r="D120" s="27">
        <v>38514.300000000003</v>
      </c>
      <c r="E120" s="27">
        <v>0</v>
      </c>
      <c r="F120" s="27">
        <v>61391.141000000003</v>
      </c>
      <c r="G120" s="27">
        <v>2163376.6719999998</v>
      </c>
      <c r="H120" s="27">
        <v>0</v>
      </c>
      <c r="I120" s="27">
        <v>410810.397</v>
      </c>
      <c r="J120" s="27">
        <v>2750572.8560000001</v>
      </c>
      <c r="K120" s="27">
        <v>0</v>
      </c>
      <c r="L120" s="27">
        <v>15837.084999999999</v>
      </c>
      <c r="M120" s="27">
        <v>5546.9070000000002</v>
      </c>
      <c r="N120" s="27">
        <v>0</v>
      </c>
      <c r="O120" s="27">
        <v>571678.51599999995</v>
      </c>
      <c r="P120" s="27"/>
      <c r="Q120" s="27">
        <v>491782.39399999997</v>
      </c>
      <c r="R120" s="27">
        <v>0</v>
      </c>
      <c r="S120" s="19">
        <v>1063460.9099999999</v>
      </c>
    </row>
    <row r="121" spans="1:19" x14ac:dyDescent="0.15">
      <c r="A121" s="22">
        <v>36434</v>
      </c>
      <c r="B121" s="22"/>
      <c r="C121" s="23">
        <v>97149.317999999999</v>
      </c>
      <c r="D121" s="23">
        <v>48264.42</v>
      </c>
      <c r="E121" s="23">
        <v>0</v>
      </c>
      <c r="F121" s="23">
        <v>53454.279000000002</v>
      </c>
      <c r="G121" s="23">
        <v>2009282.648</v>
      </c>
      <c r="H121" s="23">
        <v>0</v>
      </c>
      <c r="I121" s="23">
        <v>364241.96600000001</v>
      </c>
      <c r="J121" s="23">
        <v>2514370.5389999999</v>
      </c>
      <c r="K121" s="23">
        <v>0</v>
      </c>
      <c r="L121" s="23">
        <v>13102.386</v>
      </c>
      <c r="M121" s="23">
        <v>4155.7939999999999</v>
      </c>
      <c r="N121" s="23">
        <v>0</v>
      </c>
      <c r="O121" s="23">
        <v>527947.94900000002</v>
      </c>
      <c r="P121" s="23"/>
      <c r="Q121" s="23">
        <v>438508.875</v>
      </c>
      <c r="R121" s="23">
        <v>0</v>
      </c>
      <c r="S121" s="24">
        <v>966456.82400000002</v>
      </c>
    </row>
    <row r="122" spans="1:19" x14ac:dyDescent="0.15">
      <c r="A122" s="26">
        <v>36465</v>
      </c>
      <c r="B122" s="26"/>
      <c r="C122" s="27">
        <v>123777.455</v>
      </c>
      <c r="D122" s="27">
        <v>57231.9</v>
      </c>
      <c r="E122" s="27">
        <v>0</v>
      </c>
      <c r="F122" s="27">
        <v>91004.547000000006</v>
      </c>
      <c r="G122" s="27">
        <v>3394913.2629999998</v>
      </c>
      <c r="H122" s="27">
        <v>0</v>
      </c>
      <c r="I122" s="27">
        <v>365556.766</v>
      </c>
      <c r="J122" s="27">
        <v>2280533.426</v>
      </c>
      <c r="K122" s="27">
        <v>0</v>
      </c>
      <c r="L122" s="27">
        <v>17146.34</v>
      </c>
      <c r="M122" s="27">
        <v>5054.8620000000001</v>
      </c>
      <c r="N122" s="27">
        <v>0</v>
      </c>
      <c r="O122" s="27">
        <v>597485.10800000001</v>
      </c>
      <c r="P122" s="27"/>
      <c r="Q122" s="27">
        <v>478742.69</v>
      </c>
      <c r="R122" s="27">
        <v>0</v>
      </c>
      <c r="S122" s="19">
        <v>1076227.798</v>
      </c>
    </row>
    <row r="123" spans="1:19" x14ac:dyDescent="0.15">
      <c r="A123" s="22">
        <v>36495</v>
      </c>
      <c r="B123" s="22"/>
      <c r="C123" s="23">
        <v>151512.663</v>
      </c>
      <c r="D123" s="23">
        <v>61087.26</v>
      </c>
      <c r="E123" s="23">
        <v>0</v>
      </c>
      <c r="F123" s="23">
        <v>112764.61500000001</v>
      </c>
      <c r="G123" s="23">
        <v>4185764.4530000002</v>
      </c>
      <c r="H123" s="23">
        <v>0</v>
      </c>
      <c r="I123" s="23">
        <v>478925.98700000002</v>
      </c>
      <c r="J123" s="23">
        <v>2877070.5019999999</v>
      </c>
      <c r="K123" s="23">
        <v>0</v>
      </c>
      <c r="L123" s="23">
        <v>17745.841</v>
      </c>
      <c r="M123" s="23">
        <v>4911.6189999999997</v>
      </c>
      <c r="N123" s="23">
        <v>0</v>
      </c>
      <c r="O123" s="23">
        <v>760949.10600000003</v>
      </c>
      <c r="P123" s="23"/>
      <c r="Q123" s="23">
        <v>488343.39</v>
      </c>
      <c r="R123" s="23">
        <v>0</v>
      </c>
      <c r="S123" s="24">
        <v>1249292.496</v>
      </c>
    </row>
    <row r="124" spans="1:19" x14ac:dyDescent="0.15">
      <c r="A124" s="26"/>
      <c r="B124" s="26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19"/>
    </row>
    <row r="125" spans="1:19" x14ac:dyDescent="0.15">
      <c r="A125" s="28" t="s">
        <v>19</v>
      </c>
      <c r="B125" s="28"/>
      <c r="C125" s="29">
        <v>1347202.6429999999</v>
      </c>
      <c r="D125" s="29">
        <v>568067.804</v>
      </c>
      <c r="E125" s="29">
        <v>0</v>
      </c>
      <c r="F125" s="29">
        <v>856553.34199999995</v>
      </c>
      <c r="G125" s="29">
        <v>30421720.612</v>
      </c>
      <c r="H125" s="29">
        <v>0</v>
      </c>
      <c r="I125" s="29">
        <v>3754744.2710000002</v>
      </c>
      <c r="J125" s="29">
        <v>31804297.715</v>
      </c>
      <c r="K125" s="29">
        <v>0</v>
      </c>
      <c r="L125" s="29">
        <v>154109.397</v>
      </c>
      <c r="M125" s="29">
        <v>61501.165999999997</v>
      </c>
      <c r="N125" s="29">
        <v>0</v>
      </c>
      <c r="O125" s="29">
        <v>6112609.6529999999</v>
      </c>
      <c r="P125" s="29"/>
      <c r="Q125" s="29">
        <v>5504430.932</v>
      </c>
      <c r="R125" s="29">
        <v>0</v>
      </c>
      <c r="S125" s="30">
        <v>11617040.585000001</v>
      </c>
    </row>
    <row r="126" spans="1:19" x14ac:dyDescent="0.15">
      <c r="A126" s="26">
        <v>36526</v>
      </c>
      <c r="B126" s="26"/>
      <c r="C126" s="27">
        <v>76736.845000000001</v>
      </c>
      <c r="D126" s="27">
        <v>28357.14</v>
      </c>
      <c r="E126" s="27">
        <v>0</v>
      </c>
      <c r="F126" s="27">
        <v>30544.882000000001</v>
      </c>
      <c r="G126" s="27">
        <v>1173078.4339999999</v>
      </c>
      <c r="H126" s="27">
        <v>0</v>
      </c>
      <c r="I126" s="27">
        <v>422415.663</v>
      </c>
      <c r="J126" s="27">
        <v>2353298.8480000002</v>
      </c>
      <c r="K126" s="27">
        <v>0</v>
      </c>
      <c r="L126" s="27">
        <v>20974.873</v>
      </c>
      <c r="M126" s="27">
        <v>5552.1459999999997</v>
      </c>
      <c r="N126" s="27">
        <v>0</v>
      </c>
      <c r="O126" s="27">
        <v>550672.26300000004</v>
      </c>
      <c r="P126" s="27"/>
      <c r="Q126" s="27">
        <v>461004.04200000002</v>
      </c>
      <c r="R126" s="27">
        <v>0</v>
      </c>
      <c r="S126" s="19">
        <v>1011676.3050000001</v>
      </c>
    </row>
    <row r="127" spans="1:19" x14ac:dyDescent="0.15">
      <c r="A127" s="22">
        <v>36557</v>
      </c>
      <c r="B127" s="22"/>
      <c r="C127" s="23">
        <v>92831.789000000004</v>
      </c>
      <c r="D127" s="23">
        <v>35527.86</v>
      </c>
      <c r="E127" s="23">
        <v>0</v>
      </c>
      <c r="F127" s="23">
        <v>107059.81299999999</v>
      </c>
      <c r="G127" s="23">
        <v>4180510.8429999999</v>
      </c>
      <c r="H127" s="23">
        <v>0</v>
      </c>
      <c r="I127" s="23">
        <v>400119.20899999997</v>
      </c>
      <c r="J127" s="23">
        <v>2071421.861</v>
      </c>
      <c r="K127" s="23">
        <v>0</v>
      </c>
      <c r="L127" s="23">
        <v>18472.575000000001</v>
      </c>
      <c r="M127" s="23">
        <v>4907.2309999999998</v>
      </c>
      <c r="N127" s="23">
        <v>0</v>
      </c>
      <c r="O127" s="23">
        <v>618483.38599999994</v>
      </c>
      <c r="P127" s="23"/>
      <c r="Q127" s="23">
        <v>435614.88200000022</v>
      </c>
      <c r="R127" s="23">
        <v>0</v>
      </c>
      <c r="S127" s="24">
        <v>1054098.2680000002</v>
      </c>
    </row>
    <row r="128" spans="1:19" x14ac:dyDescent="0.15">
      <c r="A128" s="26">
        <v>36586</v>
      </c>
      <c r="B128" s="26"/>
      <c r="C128" s="27">
        <v>52621.357000000004</v>
      </c>
      <c r="D128" s="27">
        <v>21355.98</v>
      </c>
      <c r="E128" s="27">
        <v>0</v>
      </c>
      <c r="F128" s="27">
        <v>101772.717</v>
      </c>
      <c r="G128" s="27">
        <v>3862423.111</v>
      </c>
      <c r="H128" s="27">
        <v>0</v>
      </c>
      <c r="I128" s="27">
        <v>371583.27500000002</v>
      </c>
      <c r="J128" s="27">
        <v>2017489.1370000001</v>
      </c>
      <c r="K128" s="27">
        <v>0</v>
      </c>
      <c r="L128" s="27">
        <v>26212.428</v>
      </c>
      <c r="M128" s="27">
        <v>5788.2160000000003</v>
      </c>
      <c r="N128" s="27">
        <v>0</v>
      </c>
      <c r="O128" s="27">
        <v>552189.777</v>
      </c>
      <c r="P128" s="27"/>
      <c r="Q128" s="27">
        <v>501356.07700000005</v>
      </c>
      <c r="R128" s="27">
        <v>0</v>
      </c>
      <c r="S128" s="19">
        <v>1053545.8540000001</v>
      </c>
    </row>
    <row r="129" spans="1:19" x14ac:dyDescent="0.15">
      <c r="A129" s="22">
        <v>36617</v>
      </c>
      <c r="B129" s="22"/>
      <c r="C129" s="23">
        <v>98781.053</v>
      </c>
      <c r="D129" s="23">
        <v>40759.440000000002</v>
      </c>
      <c r="E129" s="23">
        <v>0</v>
      </c>
      <c r="F129" s="23">
        <v>37120.673000000003</v>
      </c>
      <c r="G129" s="23">
        <v>1446205.7749999999</v>
      </c>
      <c r="H129" s="23">
        <v>0</v>
      </c>
      <c r="I129" s="23">
        <v>349698.79</v>
      </c>
      <c r="J129" s="23">
        <v>2063812.915</v>
      </c>
      <c r="K129" s="23">
        <v>0</v>
      </c>
      <c r="L129" s="23">
        <v>15310.32</v>
      </c>
      <c r="M129" s="23">
        <v>3294.7649999999999</v>
      </c>
      <c r="N129" s="23">
        <v>0</v>
      </c>
      <c r="O129" s="23">
        <v>500910.83599999995</v>
      </c>
      <c r="P129" s="23"/>
      <c r="Q129" s="23">
        <v>385448.12400000001</v>
      </c>
      <c r="R129" s="23">
        <v>0</v>
      </c>
      <c r="S129" s="24">
        <v>886358.96</v>
      </c>
    </row>
    <row r="130" spans="1:19" x14ac:dyDescent="0.15">
      <c r="A130" s="26">
        <v>36647</v>
      </c>
      <c r="B130" s="26"/>
      <c r="C130" s="27">
        <v>77433.826000000001</v>
      </c>
      <c r="D130" s="27">
        <v>33933.54</v>
      </c>
      <c r="E130" s="27">
        <v>0</v>
      </c>
      <c r="F130" s="27">
        <v>71266.269</v>
      </c>
      <c r="G130" s="27">
        <v>2705459.8289999999</v>
      </c>
      <c r="H130" s="27">
        <v>0</v>
      </c>
      <c r="I130" s="27">
        <v>433069.29800000001</v>
      </c>
      <c r="J130" s="27">
        <v>2338221.176</v>
      </c>
      <c r="K130" s="27">
        <v>0</v>
      </c>
      <c r="L130" s="27">
        <v>23085.032999999999</v>
      </c>
      <c r="M130" s="27">
        <v>5213.9830000000002</v>
      </c>
      <c r="N130" s="27">
        <v>0</v>
      </c>
      <c r="O130" s="27">
        <v>604854.42600000009</v>
      </c>
      <c r="P130" s="27"/>
      <c r="Q130" s="27">
        <v>541403.8409999999</v>
      </c>
      <c r="R130" s="27">
        <v>0</v>
      </c>
      <c r="S130" s="19">
        <v>1146258.267</v>
      </c>
    </row>
    <row r="131" spans="1:19" x14ac:dyDescent="0.15">
      <c r="A131" s="22">
        <v>36678</v>
      </c>
      <c r="B131" s="22"/>
      <c r="C131" s="23">
        <v>107268.497</v>
      </c>
      <c r="D131" s="23">
        <v>48443.76</v>
      </c>
      <c r="E131" s="23">
        <v>0</v>
      </c>
      <c r="F131" s="23">
        <v>102804.776</v>
      </c>
      <c r="G131" s="23">
        <v>4113569.0780000002</v>
      </c>
      <c r="H131" s="23">
        <v>0</v>
      </c>
      <c r="I131" s="23">
        <v>392917.83199999999</v>
      </c>
      <c r="J131" s="23">
        <v>1939481.138</v>
      </c>
      <c r="K131" s="23">
        <v>0</v>
      </c>
      <c r="L131" s="23">
        <v>17439.661</v>
      </c>
      <c r="M131" s="23">
        <v>3887.7109999999998</v>
      </c>
      <c r="N131" s="23">
        <v>0</v>
      </c>
      <c r="O131" s="23">
        <v>620430.76599999995</v>
      </c>
      <c r="P131" s="23"/>
      <c r="Q131" s="23">
        <v>533525.02400000009</v>
      </c>
      <c r="R131" s="23">
        <v>0</v>
      </c>
      <c r="S131" s="24">
        <v>1153955.79</v>
      </c>
    </row>
    <row r="132" spans="1:19" x14ac:dyDescent="0.15">
      <c r="A132" s="26">
        <v>36708</v>
      </c>
      <c r="B132" s="26"/>
      <c r="C132" s="27">
        <v>84005.180999999997</v>
      </c>
      <c r="D132" s="27">
        <v>39832.92</v>
      </c>
      <c r="E132" s="27">
        <v>0</v>
      </c>
      <c r="F132" s="27">
        <v>44585.927000000003</v>
      </c>
      <c r="G132" s="27">
        <v>1722625.3870000001</v>
      </c>
      <c r="H132" s="27">
        <v>0</v>
      </c>
      <c r="I132" s="27">
        <v>420233.07</v>
      </c>
      <c r="J132" s="27">
        <v>2209297.4700000002</v>
      </c>
      <c r="K132" s="27">
        <v>0</v>
      </c>
      <c r="L132" s="27">
        <v>17237.221000000001</v>
      </c>
      <c r="M132" s="27">
        <v>4763.4120000000003</v>
      </c>
      <c r="N132" s="27">
        <v>0</v>
      </c>
      <c r="O132" s="27">
        <v>566061.39900000009</v>
      </c>
      <c r="P132" s="27"/>
      <c r="Q132" s="27">
        <v>538346.47400000005</v>
      </c>
      <c r="R132" s="27">
        <v>0</v>
      </c>
      <c r="S132" s="19">
        <v>1104407.8730000001</v>
      </c>
    </row>
    <row r="133" spans="1:19" x14ac:dyDescent="0.15">
      <c r="A133" s="22">
        <v>36739</v>
      </c>
      <c r="B133" s="22"/>
      <c r="C133" s="23">
        <v>112011.783</v>
      </c>
      <c r="D133" s="23">
        <v>53435.56</v>
      </c>
      <c r="E133" s="23">
        <v>0</v>
      </c>
      <c r="F133" s="23">
        <v>62800.322999999997</v>
      </c>
      <c r="G133" s="23">
        <v>2363035.6630000002</v>
      </c>
      <c r="H133" s="23">
        <v>0</v>
      </c>
      <c r="I133" s="23">
        <v>432063.95500000002</v>
      </c>
      <c r="J133" s="23">
        <v>2130493.281</v>
      </c>
      <c r="K133" s="23">
        <v>0</v>
      </c>
      <c r="L133" s="23">
        <v>18903.284</v>
      </c>
      <c r="M133" s="23">
        <v>5017.6329999999998</v>
      </c>
      <c r="N133" s="23">
        <v>0</v>
      </c>
      <c r="O133" s="23">
        <v>625779.34499999997</v>
      </c>
      <c r="P133" s="23"/>
      <c r="Q133" s="23">
        <v>616611.21</v>
      </c>
      <c r="R133" s="23">
        <v>0</v>
      </c>
      <c r="S133" s="24">
        <v>1242390.5549999999</v>
      </c>
    </row>
    <row r="134" spans="1:19" x14ac:dyDescent="0.15">
      <c r="A134" s="26">
        <v>36770</v>
      </c>
      <c r="B134" s="26"/>
      <c r="C134" s="27">
        <v>69344.842999999993</v>
      </c>
      <c r="D134" s="27">
        <v>37228.019999999997</v>
      </c>
      <c r="E134" s="27">
        <v>0</v>
      </c>
      <c r="F134" s="27">
        <v>81747.679000000004</v>
      </c>
      <c r="G134" s="27">
        <v>3033393.3689999999</v>
      </c>
      <c r="H134" s="27">
        <v>0</v>
      </c>
      <c r="I134" s="27">
        <v>363019.99699999997</v>
      </c>
      <c r="J134" s="27">
        <v>1638038.2169999999</v>
      </c>
      <c r="K134" s="27">
        <v>0</v>
      </c>
      <c r="L134" s="27">
        <v>16594.282999999999</v>
      </c>
      <c r="M134" s="27">
        <v>4377.2629999999999</v>
      </c>
      <c r="N134" s="27">
        <v>0</v>
      </c>
      <c r="O134" s="27">
        <v>530706.80200000003</v>
      </c>
      <c r="P134" s="27"/>
      <c r="Q134" s="27">
        <v>572206.27599999995</v>
      </c>
      <c r="R134" s="27">
        <v>0</v>
      </c>
      <c r="S134" s="19">
        <v>1102913.078</v>
      </c>
    </row>
    <row r="135" spans="1:19" x14ac:dyDescent="0.15">
      <c r="A135" s="22">
        <v>36800</v>
      </c>
      <c r="B135" s="22"/>
      <c r="C135" s="23">
        <v>83991.706000000006</v>
      </c>
      <c r="D135" s="23">
        <v>47160.84</v>
      </c>
      <c r="E135" s="23">
        <v>0</v>
      </c>
      <c r="F135" s="23">
        <v>21068.733</v>
      </c>
      <c r="G135" s="23">
        <v>699872.451</v>
      </c>
      <c r="H135" s="23">
        <v>0</v>
      </c>
      <c r="I135" s="23">
        <v>344808.64500000002</v>
      </c>
      <c r="J135" s="23">
        <v>1611257.666</v>
      </c>
      <c r="K135" s="23">
        <v>0</v>
      </c>
      <c r="L135" s="23">
        <v>15448.359</v>
      </c>
      <c r="M135" s="23">
        <v>4290.4369999999999</v>
      </c>
      <c r="N135" s="23">
        <v>0</v>
      </c>
      <c r="O135" s="23">
        <v>465317.44300000003</v>
      </c>
      <c r="P135" s="23"/>
      <c r="Q135" s="23">
        <v>516398.93899999995</v>
      </c>
      <c r="R135" s="23">
        <v>0</v>
      </c>
      <c r="S135" s="24">
        <v>981716.38199999998</v>
      </c>
    </row>
    <row r="136" spans="1:19" x14ac:dyDescent="0.15">
      <c r="A136" s="26">
        <v>36831</v>
      </c>
      <c r="B136" s="26"/>
      <c r="C136" s="27">
        <v>120331.28</v>
      </c>
      <c r="D136" s="27">
        <v>68526.720000000001</v>
      </c>
      <c r="E136" s="27">
        <v>0</v>
      </c>
      <c r="F136" s="27">
        <v>50091.428999999996</v>
      </c>
      <c r="G136" s="27">
        <v>1783045.976</v>
      </c>
      <c r="H136" s="27">
        <v>0</v>
      </c>
      <c r="I136" s="27">
        <v>450029.38699999999</v>
      </c>
      <c r="J136" s="27">
        <v>2100056.895</v>
      </c>
      <c r="K136" s="27">
        <v>0</v>
      </c>
      <c r="L136" s="27">
        <v>10487.65</v>
      </c>
      <c r="M136" s="27">
        <v>3413.5659999999998</v>
      </c>
      <c r="N136" s="27">
        <v>0</v>
      </c>
      <c r="O136" s="27">
        <v>630939.74600000004</v>
      </c>
      <c r="P136" s="27"/>
      <c r="Q136" s="27">
        <v>561741.50800000015</v>
      </c>
      <c r="R136" s="27">
        <v>0</v>
      </c>
      <c r="S136" s="19">
        <v>1192681.2540000002</v>
      </c>
    </row>
    <row r="137" spans="1:19" x14ac:dyDescent="0.15">
      <c r="A137" s="22">
        <v>36861</v>
      </c>
      <c r="B137" s="22"/>
      <c r="C137" s="23">
        <v>91993.069000000003</v>
      </c>
      <c r="D137" s="23">
        <v>59493.18</v>
      </c>
      <c r="E137" s="23">
        <v>0</v>
      </c>
      <c r="F137" s="23">
        <v>182018.49900000001</v>
      </c>
      <c r="G137" s="23">
        <v>6724229.0310000004</v>
      </c>
      <c r="H137" s="23">
        <v>0</v>
      </c>
      <c r="I137" s="23">
        <v>395528.859</v>
      </c>
      <c r="J137" s="23">
        <v>2243707.483</v>
      </c>
      <c r="K137" s="23">
        <v>0</v>
      </c>
      <c r="L137" s="23">
        <v>11238.009</v>
      </c>
      <c r="M137" s="23">
        <v>3773.6610000000001</v>
      </c>
      <c r="N137" s="23">
        <v>0</v>
      </c>
      <c r="O137" s="23">
        <v>680778.43599999999</v>
      </c>
      <c r="P137" s="23"/>
      <c r="Q137" s="23">
        <v>547619.82499999995</v>
      </c>
      <c r="R137" s="23">
        <v>0</v>
      </c>
      <c r="S137" s="24">
        <v>1228398.2609999999</v>
      </c>
    </row>
    <row r="138" spans="1:19" x14ac:dyDescent="0.15">
      <c r="A138" s="26"/>
      <c r="B138" s="26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19"/>
    </row>
    <row r="139" spans="1:19" x14ac:dyDescent="0.15">
      <c r="A139" s="28" t="s">
        <v>20</v>
      </c>
      <c r="B139" s="28"/>
      <c r="C139" s="29">
        <v>1067351.2290000001</v>
      </c>
      <c r="D139" s="29">
        <v>514054.96</v>
      </c>
      <c r="E139" s="29">
        <v>0</v>
      </c>
      <c r="F139" s="29">
        <v>892881.72</v>
      </c>
      <c r="G139" s="29">
        <v>33807448.946999997</v>
      </c>
      <c r="H139" s="29">
        <v>0</v>
      </c>
      <c r="I139" s="29">
        <v>4775487.9800000004</v>
      </c>
      <c r="J139" s="29">
        <v>24716576.087000001</v>
      </c>
      <c r="K139" s="29">
        <v>0</v>
      </c>
      <c r="L139" s="29">
        <v>211403.696</v>
      </c>
      <c r="M139" s="29">
        <v>54280.023999999998</v>
      </c>
      <c r="N139" s="29">
        <v>0</v>
      </c>
      <c r="O139" s="29">
        <v>6947124.625</v>
      </c>
      <c r="P139" s="29"/>
      <c r="Q139" s="29">
        <v>6211276.2219999991</v>
      </c>
      <c r="R139" s="29">
        <v>0</v>
      </c>
      <c r="S139" s="30">
        <v>13158400.846999999</v>
      </c>
    </row>
    <row r="140" spans="1:19" x14ac:dyDescent="0.15">
      <c r="A140" s="26">
        <v>36892</v>
      </c>
      <c r="B140" s="26"/>
      <c r="C140" s="27">
        <v>54386.275999999998</v>
      </c>
      <c r="D140" s="27">
        <v>36506.639999999999</v>
      </c>
      <c r="E140" s="27">
        <v>0</v>
      </c>
      <c r="F140" s="27">
        <v>81794.005999999994</v>
      </c>
      <c r="G140" s="27">
        <v>2989613.3530000001</v>
      </c>
      <c r="H140" s="27">
        <v>0</v>
      </c>
      <c r="I140" s="27">
        <v>353136.984</v>
      </c>
      <c r="J140" s="27">
        <v>1959597.0360000001</v>
      </c>
      <c r="K140" s="27">
        <v>0</v>
      </c>
      <c r="L140" s="27">
        <v>37417.752999999997</v>
      </c>
      <c r="M140" s="27">
        <v>11233.145</v>
      </c>
      <c r="N140" s="27">
        <v>0</v>
      </c>
      <c r="O140" s="27">
        <v>526735.01899999997</v>
      </c>
      <c r="P140" s="27">
        <v>0</v>
      </c>
      <c r="Q140" s="27">
        <v>490459.924</v>
      </c>
      <c r="R140" s="27">
        <v>0</v>
      </c>
      <c r="S140" s="19">
        <v>1017194.943</v>
      </c>
    </row>
    <row r="141" spans="1:19" x14ac:dyDescent="0.15">
      <c r="A141" s="22">
        <v>36923</v>
      </c>
      <c r="B141" s="22"/>
      <c r="C141" s="23">
        <v>70265.547000000006</v>
      </c>
      <c r="D141" s="23">
        <v>47043.24</v>
      </c>
      <c r="E141" s="23">
        <v>0</v>
      </c>
      <c r="F141" s="23">
        <v>78809.275999999998</v>
      </c>
      <c r="G141" s="23">
        <v>2840020.0860000001</v>
      </c>
      <c r="H141" s="23">
        <v>0</v>
      </c>
      <c r="I141" s="23">
        <v>298192.29700000002</v>
      </c>
      <c r="J141" s="23">
        <v>1657435.8289999999</v>
      </c>
      <c r="K141" s="23">
        <v>0</v>
      </c>
      <c r="L141" s="23">
        <v>15102.307000000001</v>
      </c>
      <c r="M141" s="23">
        <v>5092.2089999999998</v>
      </c>
      <c r="N141" s="23">
        <v>0</v>
      </c>
      <c r="O141" s="23">
        <v>462369.42700000003</v>
      </c>
      <c r="P141" s="23">
        <v>0</v>
      </c>
      <c r="Q141" s="23">
        <v>502067.91499999992</v>
      </c>
      <c r="R141" s="23">
        <v>0</v>
      </c>
      <c r="S141" s="24">
        <v>964437.34199999995</v>
      </c>
    </row>
    <row r="142" spans="1:19" x14ac:dyDescent="0.15">
      <c r="A142" s="26">
        <v>36951</v>
      </c>
      <c r="B142" s="26"/>
      <c r="C142" s="27">
        <v>51256.875999999997</v>
      </c>
      <c r="D142" s="27">
        <v>33656.160000000003</v>
      </c>
      <c r="E142" s="27">
        <v>0</v>
      </c>
      <c r="F142" s="27">
        <v>113146.061</v>
      </c>
      <c r="G142" s="27">
        <v>3944726.9410000001</v>
      </c>
      <c r="H142" s="27">
        <v>0</v>
      </c>
      <c r="I142" s="27">
        <v>228767.99400000001</v>
      </c>
      <c r="J142" s="27">
        <v>1376091.7239999999</v>
      </c>
      <c r="K142" s="27">
        <v>0</v>
      </c>
      <c r="L142" s="27">
        <v>20728.174999999999</v>
      </c>
      <c r="M142" s="27">
        <v>8139.5439999999999</v>
      </c>
      <c r="N142" s="27">
        <v>0</v>
      </c>
      <c r="O142" s="27">
        <v>413899.10599999997</v>
      </c>
      <c r="P142" s="27">
        <v>0</v>
      </c>
      <c r="Q142" s="27">
        <v>588551.22800000012</v>
      </c>
      <c r="R142" s="27">
        <v>0</v>
      </c>
      <c r="S142" s="19">
        <v>1002450.334</v>
      </c>
    </row>
    <row r="143" spans="1:19" x14ac:dyDescent="0.15">
      <c r="A143" s="22">
        <v>36982</v>
      </c>
      <c r="B143" s="22"/>
      <c r="C143" s="23">
        <v>62645.211000000003</v>
      </c>
      <c r="D143" s="23">
        <v>42049.86</v>
      </c>
      <c r="E143" s="23">
        <v>0</v>
      </c>
      <c r="F143" s="23">
        <v>158985.32199999999</v>
      </c>
      <c r="G143" s="23">
        <v>5357115.2390000001</v>
      </c>
      <c r="H143" s="23">
        <v>0</v>
      </c>
      <c r="I143" s="23">
        <v>286872.11300000001</v>
      </c>
      <c r="J143" s="23">
        <v>1656916.335</v>
      </c>
      <c r="K143" s="23">
        <v>0</v>
      </c>
      <c r="L143" s="23">
        <v>17162.174999999999</v>
      </c>
      <c r="M143" s="23">
        <v>6962.3609999999999</v>
      </c>
      <c r="N143" s="23">
        <v>0</v>
      </c>
      <c r="O143" s="23">
        <v>525664.821</v>
      </c>
      <c r="P143" s="23">
        <v>0</v>
      </c>
      <c r="Q143" s="23">
        <v>532792.00900000008</v>
      </c>
      <c r="R143" s="23">
        <v>0</v>
      </c>
      <c r="S143" s="24">
        <v>1058456.83</v>
      </c>
    </row>
    <row r="144" spans="1:19" x14ac:dyDescent="0.15">
      <c r="A144" s="26">
        <v>37012</v>
      </c>
      <c r="B144" s="26"/>
      <c r="C144" s="27">
        <v>65044.002999999997</v>
      </c>
      <c r="D144" s="27">
        <v>40751.040000000001</v>
      </c>
      <c r="E144" s="27">
        <v>0</v>
      </c>
      <c r="F144" s="27">
        <v>111501.853</v>
      </c>
      <c r="G144" s="27">
        <v>3543946.1609999998</v>
      </c>
      <c r="H144" s="27">
        <v>0</v>
      </c>
      <c r="I144" s="27">
        <v>278404.41700000002</v>
      </c>
      <c r="J144" s="27">
        <v>1589919.281</v>
      </c>
      <c r="K144" s="27">
        <v>0</v>
      </c>
      <c r="L144" s="27">
        <v>19239.151999999998</v>
      </c>
      <c r="M144" s="27">
        <v>7037.3310000000001</v>
      </c>
      <c r="N144" s="27">
        <v>0</v>
      </c>
      <c r="O144" s="27">
        <v>474189.42500000005</v>
      </c>
      <c r="P144" s="27">
        <v>0</v>
      </c>
      <c r="Q144" s="27">
        <v>593833.14399999985</v>
      </c>
      <c r="R144" s="27">
        <v>0</v>
      </c>
      <c r="S144" s="19">
        <v>1068022.5689999999</v>
      </c>
    </row>
    <row r="145" spans="1:19" x14ac:dyDescent="0.15">
      <c r="A145" s="22">
        <v>37043</v>
      </c>
      <c r="B145" s="22"/>
      <c r="C145" s="23">
        <v>65503.082000000002</v>
      </c>
      <c r="D145" s="23">
        <v>41585.160000000003</v>
      </c>
      <c r="E145" s="23">
        <v>0</v>
      </c>
      <c r="F145" s="23">
        <v>102441.524</v>
      </c>
      <c r="G145" s="23">
        <v>3173029.0260000001</v>
      </c>
      <c r="H145" s="23">
        <v>0</v>
      </c>
      <c r="I145" s="23">
        <v>241837.424</v>
      </c>
      <c r="J145" s="23">
        <v>1425336.821</v>
      </c>
      <c r="K145" s="23">
        <v>0</v>
      </c>
      <c r="L145" s="23">
        <v>21898.127</v>
      </c>
      <c r="M145" s="23">
        <v>7371.9970000000003</v>
      </c>
      <c r="N145" s="23">
        <v>0</v>
      </c>
      <c r="O145" s="23">
        <v>431680.15700000001</v>
      </c>
      <c r="P145" s="23">
        <v>0</v>
      </c>
      <c r="Q145" s="23">
        <v>565055.98</v>
      </c>
      <c r="R145" s="23">
        <v>0</v>
      </c>
      <c r="S145" s="24">
        <v>996736.13699999999</v>
      </c>
    </row>
    <row r="146" spans="1:19" x14ac:dyDescent="0.15">
      <c r="A146" s="26">
        <v>37073</v>
      </c>
      <c r="B146" s="26"/>
      <c r="C146" s="27">
        <v>55905.315000000002</v>
      </c>
      <c r="D146" s="27">
        <v>36605.279999999999</v>
      </c>
      <c r="E146" s="27">
        <v>0</v>
      </c>
      <c r="F146" s="27">
        <v>70891.544999999998</v>
      </c>
      <c r="G146" s="27">
        <v>2097366.7969999998</v>
      </c>
      <c r="H146" s="27">
        <v>0</v>
      </c>
      <c r="I146" s="27">
        <v>231076.66699999999</v>
      </c>
      <c r="J146" s="27">
        <v>1346914.5759999999</v>
      </c>
      <c r="K146" s="27">
        <v>0</v>
      </c>
      <c r="L146" s="27">
        <v>20313.913</v>
      </c>
      <c r="M146" s="27">
        <v>7924.2489999999998</v>
      </c>
      <c r="N146" s="27">
        <v>0</v>
      </c>
      <c r="O146" s="27">
        <v>378187.44</v>
      </c>
      <c r="P146" s="27">
        <v>0</v>
      </c>
      <c r="Q146" s="27">
        <v>627679.33799999999</v>
      </c>
      <c r="R146" s="27">
        <v>0</v>
      </c>
      <c r="S146" s="19">
        <v>1005866.778</v>
      </c>
    </row>
    <row r="147" spans="1:19" x14ac:dyDescent="0.15">
      <c r="A147" s="22">
        <v>37104</v>
      </c>
      <c r="B147" s="22"/>
      <c r="C147" s="23">
        <v>50638.767999999996</v>
      </c>
      <c r="D147" s="23">
        <v>35358.06</v>
      </c>
      <c r="E147" s="23">
        <v>0</v>
      </c>
      <c r="F147" s="23">
        <v>102304.603</v>
      </c>
      <c r="G147" s="23">
        <v>3092530.7450000001</v>
      </c>
      <c r="H147" s="23">
        <v>0</v>
      </c>
      <c r="I147" s="23">
        <v>388796.163</v>
      </c>
      <c r="J147" s="23">
        <v>2268412.7140000002</v>
      </c>
      <c r="K147" s="23">
        <v>0</v>
      </c>
      <c r="L147" s="23">
        <v>21037.51</v>
      </c>
      <c r="M147" s="23">
        <v>9355.8209999999999</v>
      </c>
      <c r="N147" s="23">
        <v>0</v>
      </c>
      <c r="O147" s="23">
        <v>562777.04399999999</v>
      </c>
      <c r="P147" s="23">
        <v>0</v>
      </c>
      <c r="Q147" s="23">
        <v>626828.10100000002</v>
      </c>
      <c r="R147" s="23">
        <v>0</v>
      </c>
      <c r="S147" s="24">
        <v>1189605.145</v>
      </c>
    </row>
    <row r="148" spans="1:19" x14ac:dyDescent="0.15">
      <c r="A148" s="26">
        <v>37135</v>
      </c>
      <c r="B148" s="26"/>
      <c r="C148" s="27">
        <v>40905.711000000003</v>
      </c>
      <c r="D148" s="27">
        <v>39368.46</v>
      </c>
      <c r="E148" s="27">
        <v>0</v>
      </c>
      <c r="F148" s="27">
        <v>104201.395</v>
      </c>
      <c r="G148" s="27">
        <v>3262855.16</v>
      </c>
      <c r="H148" s="27">
        <v>0</v>
      </c>
      <c r="I148" s="27">
        <v>340703.114</v>
      </c>
      <c r="J148" s="27">
        <v>2127207.0120000001</v>
      </c>
      <c r="K148" s="27">
        <v>0</v>
      </c>
      <c r="L148" s="27">
        <v>12867.475</v>
      </c>
      <c r="M148" s="27">
        <v>5573.1819999999998</v>
      </c>
      <c r="N148" s="27">
        <v>0</v>
      </c>
      <c r="O148" s="27">
        <v>498677.69499999995</v>
      </c>
      <c r="P148" s="27">
        <v>0</v>
      </c>
      <c r="Q148" s="27">
        <v>580103.73300000012</v>
      </c>
      <c r="R148" s="27">
        <v>0</v>
      </c>
      <c r="S148" s="19">
        <v>1078781.4280000001</v>
      </c>
    </row>
    <row r="149" spans="1:19" x14ac:dyDescent="0.15">
      <c r="A149" s="22">
        <v>37165</v>
      </c>
      <c r="B149" s="22"/>
      <c r="C149" s="23">
        <v>72916.058999999994</v>
      </c>
      <c r="D149" s="23">
        <v>63413.04</v>
      </c>
      <c r="E149" s="23">
        <v>0</v>
      </c>
      <c r="F149" s="23">
        <v>102843.83199999999</v>
      </c>
      <c r="G149" s="23">
        <v>3169490.3650000002</v>
      </c>
      <c r="H149" s="23">
        <v>0</v>
      </c>
      <c r="I149" s="23">
        <v>227360.69200000001</v>
      </c>
      <c r="J149" s="23">
        <v>1609221.8489999999</v>
      </c>
      <c r="K149" s="23">
        <v>0</v>
      </c>
      <c r="L149" s="23">
        <v>18506.352999999999</v>
      </c>
      <c r="M149" s="23">
        <v>9230.7860000000001</v>
      </c>
      <c r="N149" s="23">
        <v>0</v>
      </c>
      <c r="O149" s="23">
        <v>421626.93599999999</v>
      </c>
      <c r="P149" s="23">
        <v>0</v>
      </c>
      <c r="Q149" s="23">
        <v>592145.04700000002</v>
      </c>
      <c r="R149" s="23">
        <v>0</v>
      </c>
      <c r="S149" s="24">
        <v>1013771.983</v>
      </c>
    </row>
    <row r="150" spans="1:19" x14ac:dyDescent="0.15">
      <c r="A150" s="26">
        <v>37196</v>
      </c>
      <c r="B150" s="26"/>
      <c r="C150" s="27">
        <v>90464.304000000004</v>
      </c>
      <c r="D150" s="27">
        <v>71050.62</v>
      </c>
      <c r="E150" s="27">
        <v>0</v>
      </c>
      <c r="F150" s="27">
        <v>93755.937000000005</v>
      </c>
      <c r="G150" s="27">
        <v>2836449.102</v>
      </c>
      <c r="H150" s="27">
        <v>0</v>
      </c>
      <c r="I150" s="27">
        <v>161473.685</v>
      </c>
      <c r="J150" s="27">
        <v>1309885.01</v>
      </c>
      <c r="K150" s="27">
        <v>0</v>
      </c>
      <c r="L150" s="27">
        <v>11185.508</v>
      </c>
      <c r="M150" s="27">
        <v>6215.7110000000002</v>
      </c>
      <c r="N150" s="27">
        <v>0</v>
      </c>
      <c r="O150" s="27">
        <v>356879.43399999995</v>
      </c>
      <c r="P150" s="27">
        <v>0</v>
      </c>
      <c r="Q150" s="27">
        <v>609094.02600000007</v>
      </c>
      <c r="R150" s="27">
        <v>0</v>
      </c>
      <c r="S150" s="19">
        <v>965973.46</v>
      </c>
    </row>
    <row r="151" spans="1:19" x14ac:dyDescent="0.15">
      <c r="A151" s="22">
        <v>37226</v>
      </c>
      <c r="B151" s="22"/>
      <c r="C151" s="23">
        <v>83910.664000000004</v>
      </c>
      <c r="D151" s="23">
        <v>68878.62</v>
      </c>
      <c r="E151" s="23">
        <v>0</v>
      </c>
      <c r="F151" s="23">
        <v>76337.928</v>
      </c>
      <c r="G151" s="23">
        <v>2478025.1579999998</v>
      </c>
      <c r="H151" s="23">
        <v>0</v>
      </c>
      <c r="I151" s="23">
        <v>248442.70199999999</v>
      </c>
      <c r="J151" s="23">
        <v>2039459.476</v>
      </c>
      <c r="K151" s="23">
        <v>0</v>
      </c>
      <c r="L151" s="23">
        <v>19771.194</v>
      </c>
      <c r="M151" s="23">
        <v>10832.635</v>
      </c>
      <c r="N151" s="23">
        <v>0</v>
      </c>
      <c r="O151" s="23">
        <v>428462.48800000001</v>
      </c>
      <c r="P151" s="23">
        <v>0</v>
      </c>
      <c r="Q151" s="23">
        <v>540136.90899999999</v>
      </c>
      <c r="R151" s="23">
        <v>0</v>
      </c>
      <c r="S151" s="24">
        <v>968599.397</v>
      </c>
    </row>
    <row r="152" spans="1:19" x14ac:dyDescent="0.15">
      <c r="A152" s="26"/>
      <c r="B152" s="26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19"/>
    </row>
    <row r="153" spans="1:19" x14ac:dyDescent="0.15">
      <c r="A153" s="28" t="s">
        <v>21</v>
      </c>
      <c r="B153" s="28"/>
      <c r="C153" s="29">
        <v>763841.81599999999</v>
      </c>
      <c r="D153" s="29">
        <v>556266.18000000005</v>
      </c>
      <c r="E153" s="29">
        <v>0</v>
      </c>
      <c r="F153" s="29">
        <v>1197013.2819999999</v>
      </c>
      <c r="G153" s="29">
        <v>38785168.133000001</v>
      </c>
      <c r="H153" s="29">
        <v>0</v>
      </c>
      <c r="I153" s="29">
        <v>3285064.2519999999</v>
      </c>
      <c r="J153" s="29">
        <v>20366397.662999999</v>
      </c>
      <c r="K153" s="29">
        <v>0</v>
      </c>
      <c r="L153" s="29">
        <v>235229.64199999999</v>
      </c>
      <c r="M153" s="29">
        <v>94968.971000000005</v>
      </c>
      <c r="N153" s="29">
        <v>0</v>
      </c>
      <c r="O153" s="29">
        <v>5481148.9919999996</v>
      </c>
      <c r="P153" s="29">
        <v>0</v>
      </c>
      <c r="Q153" s="29">
        <v>6848747.3540000012</v>
      </c>
      <c r="R153" s="29">
        <v>0</v>
      </c>
      <c r="S153" s="30">
        <v>12329896.346000001</v>
      </c>
    </row>
    <row r="154" spans="1:19" x14ac:dyDescent="0.15">
      <c r="A154" s="26">
        <v>37257</v>
      </c>
      <c r="B154" s="26"/>
      <c r="C154" s="27">
        <v>53876.345000000001</v>
      </c>
      <c r="D154" s="27">
        <v>39804.959999999999</v>
      </c>
      <c r="E154" s="27">
        <v>0</v>
      </c>
      <c r="F154" s="27">
        <v>96236.837</v>
      </c>
      <c r="G154" s="27">
        <v>3073961.3280000002</v>
      </c>
      <c r="H154" s="27">
        <v>0</v>
      </c>
      <c r="I154" s="27">
        <v>218526.93</v>
      </c>
      <c r="J154" s="27">
        <v>1753341.0870000001</v>
      </c>
      <c r="K154" s="27">
        <v>0</v>
      </c>
      <c r="L154" s="27">
        <v>21979.773000000001</v>
      </c>
      <c r="M154" s="27">
        <v>10494.09</v>
      </c>
      <c r="N154" s="27">
        <v>0</v>
      </c>
      <c r="O154" s="27">
        <v>390619.88499999995</v>
      </c>
      <c r="P154" s="27">
        <v>0</v>
      </c>
      <c r="Q154" s="27">
        <v>553082.14500000002</v>
      </c>
      <c r="R154" s="27">
        <v>0</v>
      </c>
      <c r="S154" s="19">
        <v>943702.03</v>
      </c>
    </row>
    <row r="155" spans="1:19" x14ac:dyDescent="0.15">
      <c r="A155" s="22">
        <v>37288</v>
      </c>
      <c r="B155" s="22"/>
      <c r="C155" s="23">
        <v>62243.135000000002</v>
      </c>
      <c r="D155" s="23">
        <v>49335.96</v>
      </c>
      <c r="E155" s="23">
        <v>0</v>
      </c>
      <c r="F155" s="23">
        <v>98986.998999999996</v>
      </c>
      <c r="G155" s="23">
        <v>2937622.1039999998</v>
      </c>
      <c r="H155" s="23">
        <v>0</v>
      </c>
      <c r="I155" s="23">
        <v>237387.45300000001</v>
      </c>
      <c r="J155" s="23">
        <v>1804059.277</v>
      </c>
      <c r="K155" s="23">
        <v>0</v>
      </c>
      <c r="L155" s="23">
        <v>20013.559000000001</v>
      </c>
      <c r="M155" s="23">
        <v>9460.1299999999992</v>
      </c>
      <c r="N155" s="23">
        <v>0</v>
      </c>
      <c r="O155" s="23">
        <v>418631.14600000001</v>
      </c>
      <c r="P155" s="23">
        <v>0</v>
      </c>
      <c r="Q155" s="23">
        <v>527303.74</v>
      </c>
      <c r="R155" s="23">
        <v>0</v>
      </c>
      <c r="S155" s="24">
        <v>945934.88600000006</v>
      </c>
    </row>
    <row r="156" spans="1:19" x14ac:dyDescent="0.15">
      <c r="A156" s="26">
        <v>37316</v>
      </c>
      <c r="B156" s="26"/>
      <c r="C156" s="27">
        <v>58116.404999999999</v>
      </c>
      <c r="D156" s="27">
        <v>43693.14</v>
      </c>
      <c r="E156" s="27">
        <v>0</v>
      </c>
      <c r="F156" s="27">
        <v>90201.648000000001</v>
      </c>
      <c r="G156" s="27">
        <v>2870152.216</v>
      </c>
      <c r="H156" s="27">
        <v>0</v>
      </c>
      <c r="I156" s="27">
        <v>246573.67199999999</v>
      </c>
      <c r="J156" s="27">
        <v>1596224.672</v>
      </c>
      <c r="K156" s="27">
        <v>0</v>
      </c>
      <c r="L156" s="27">
        <v>15584.49</v>
      </c>
      <c r="M156" s="27">
        <v>6885.6170000000002</v>
      </c>
      <c r="N156" s="27">
        <v>0</v>
      </c>
      <c r="O156" s="27">
        <v>410476.21499999997</v>
      </c>
      <c r="P156" s="27">
        <v>0</v>
      </c>
      <c r="Q156" s="27">
        <v>448826.43599999999</v>
      </c>
      <c r="R156" s="27">
        <v>0</v>
      </c>
      <c r="S156" s="19">
        <v>859302.65099999995</v>
      </c>
    </row>
    <row r="157" spans="1:19" x14ac:dyDescent="0.15">
      <c r="A157" s="22">
        <v>37347</v>
      </c>
      <c r="B157" s="22"/>
      <c r="C157" s="23">
        <v>57739.845000000001</v>
      </c>
      <c r="D157" s="23">
        <v>41739.913999999997</v>
      </c>
      <c r="E157" s="23">
        <v>0</v>
      </c>
      <c r="F157" s="23">
        <v>103495.50599999999</v>
      </c>
      <c r="G157" s="23">
        <v>3232312.216</v>
      </c>
      <c r="H157" s="23">
        <v>0</v>
      </c>
      <c r="I157" s="23">
        <v>305544.92499999999</v>
      </c>
      <c r="J157" s="23">
        <v>1851151.16</v>
      </c>
      <c r="K157" s="23">
        <v>0</v>
      </c>
      <c r="L157" s="23">
        <v>21648.704000000002</v>
      </c>
      <c r="M157" s="23">
        <v>9313.4809999999998</v>
      </c>
      <c r="N157" s="23">
        <v>0</v>
      </c>
      <c r="O157" s="23">
        <v>488428.98</v>
      </c>
      <c r="P157" s="23">
        <v>0</v>
      </c>
      <c r="Q157" s="23">
        <v>635472.89599999995</v>
      </c>
      <c r="R157" s="23">
        <v>0</v>
      </c>
      <c r="S157" s="24">
        <v>1123901.8759999999</v>
      </c>
    </row>
    <row r="158" spans="1:19" x14ac:dyDescent="0.15">
      <c r="A158" s="26">
        <v>37377</v>
      </c>
      <c r="B158" s="26"/>
      <c r="C158" s="27">
        <v>66292.634999999995</v>
      </c>
      <c r="D158" s="27">
        <v>46740.06</v>
      </c>
      <c r="E158" s="27">
        <v>0</v>
      </c>
      <c r="F158" s="27">
        <v>97979.481</v>
      </c>
      <c r="G158" s="27">
        <v>3125627.5610000002</v>
      </c>
      <c r="H158" s="27">
        <v>0</v>
      </c>
      <c r="I158" s="27">
        <v>243044.228</v>
      </c>
      <c r="J158" s="27">
        <v>1396411.99</v>
      </c>
      <c r="K158" s="27">
        <v>0</v>
      </c>
      <c r="L158" s="27">
        <v>25201.845000000001</v>
      </c>
      <c r="M158" s="27">
        <v>10714.584999999999</v>
      </c>
      <c r="N158" s="27">
        <v>0</v>
      </c>
      <c r="O158" s="27">
        <v>432518.18900000001</v>
      </c>
      <c r="P158" s="27">
        <v>0</v>
      </c>
      <c r="Q158" s="27">
        <v>643990.4040000001</v>
      </c>
      <c r="R158" s="27">
        <v>0</v>
      </c>
      <c r="S158" s="19">
        <v>1076508.5930000001</v>
      </c>
    </row>
    <row r="159" spans="1:19" x14ac:dyDescent="0.15">
      <c r="A159" s="22">
        <v>37408</v>
      </c>
      <c r="B159" s="22"/>
      <c r="C159" s="23">
        <v>61720.089</v>
      </c>
      <c r="D159" s="23">
        <v>44581.32</v>
      </c>
      <c r="E159" s="23">
        <v>0</v>
      </c>
      <c r="F159" s="23">
        <v>45231.667000000001</v>
      </c>
      <c r="G159" s="23">
        <v>1495129.3729999999</v>
      </c>
      <c r="H159" s="23">
        <v>0</v>
      </c>
      <c r="I159" s="23">
        <v>297260.43599999999</v>
      </c>
      <c r="J159" s="23">
        <v>1897243.372</v>
      </c>
      <c r="K159" s="23">
        <v>0</v>
      </c>
      <c r="L159" s="23">
        <v>12519.472</v>
      </c>
      <c r="M159" s="23">
        <v>5497.7430000000004</v>
      </c>
      <c r="N159" s="23">
        <v>0</v>
      </c>
      <c r="O159" s="23">
        <v>416731.66399999999</v>
      </c>
      <c r="P159" s="23">
        <v>0</v>
      </c>
      <c r="Q159" s="23">
        <v>504731.06299999997</v>
      </c>
      <c r="R159" s="23">
        <v>0</v>
      </c>
      <c r="S159" s="24">
        <v>921462.72699999996</v>
      </c>
    </row>
    <row r="160" spans="1:19" x14ac:dyDescent="0.15">
      <c r="A160" s="26">
        <v>37438</v>
      </c>
      <c r="B160" s="26"/>
      <c r="C160" s="27">
        <v>51509.152000000002</v>
      </c>
      <c r="D160" s="27">
        <v>38235.120000000003</v>
      </c>
      <c r="E160" s="27">
        <v>0</v>
      </c>
      <c r="F160" s="27">
        <v>55598.224999999999</v>
      </c>
      <c r="G160" s="27">
        <v>1788549.4450000001</v>
      </c>
      <c r="H160" s="27">
        <v>0</v>
      </c>
      <c r="I160" s="27">
        <v>272542.63500000001</v>
      </c>
      <c r="J160" s="27">
        <v>1650013.814</v>
      </c>
      <c r="K160" s="27">
        <v>0</v>
      </c>
      <c r="L160" s="27">
        <v>29930.288</v>
      </c>
      <c r="M160" s="27">
        <v>12142.634</v>
      </c>
      <c r="N160" s="27">
        <v>0</v>
      </c>
      <c r="O160" s="27">
        <v>409580.3</v>
      </c>
      <c r="P160" s="27">
        <v>0</v>
      </c>
      <c r="Q160" s="27">
        <v>631295.26</v>
      </c>
      <c r="R160" s="27">
        <v>0</v>
      </c>
      <c r="S160" s="19">
        <v>1040875.56</v>
      </c>
    </row>
    <row r="161" spans="1:19" x14ac:dyDescent="0.15">
      <c r="A161" s="22">
        <v>37469</v>
      </c>
      <c r="B161" s="22"/>
      <c r="C161" s="23">
        <v>58029.919000000002</v>
      </c>
      <c r="D161" s="23">
        <v>44741.760000000002</v>
      </c>
      <c r="E161" s="23">
        <v>0</v>
      </c>
      <c r="F161" s="23">
        <v>81942.951000000001</v>
      </c>
      <c r="G161" s="23">
        <v>2636624.523</v>
      </c>
      <c r="H161" s="23">
        <v>0</v>
      </c>
      <c r="I161" s="23">
        <v>244871.63</v>
      </c>
      <c r="J161" s="23">
        <v>1370499.638</v>
      </c>
      <c r="K161" s="23">
        <v>0</v>
      </c>
      <c r="L161" s="23">
        <v>24020.026999999998</v>
      </c>
      <c r="M161" s="23">
        <v>9770.4629999999997</v>
      </c>
      <c r="N161" s="23">
        <v>0</v>
      </c>
      <c r="O161" s="23">
        <v>408864.527</v>
      </c>
      <c r="P161" s="23">
        <v>0</v>
      </c>
      <c r="Q161" s="23">
        <v>506592.13699999999</v>
      </c>
      <c r="R161" s="23">
        <v>0</v>
      </c>
      <c r="S161" s="24">
        <v>915456.66399999999</v>
      </c>
    </row>
    <row r="162" spans="1:19" x14ac:dyDescent="0.15">
      <c r="A162" s="26">
        <v>37500</v>
      </c>
      <c r="B162" s="26"/>
      <c r="C162" s="27">
        <v>48824.997000000003</v>
      </c>
      <c r="D162" s="27">
        <v>39642</v>
      </c>
      <c r="E162" s="27">
        <v>0</v>
      </c>
      <c r="F162" s="27">
        <v>75609.801999999996</v>
      </c>
      <c r="G162" s="27">
        <v>2587070.3820000002</v>
      </c>
      <c r="H162" s="27">
        <v>0</v>
      </c>
      <c r="I162" s="27">
        <v>317654.18</v>
      </c>
      <c r="J162" s="27">
        <v>1704964.1640000001</v>
      </c>
      <c r="K162" s="27">
        <v>0</v>
      </c>
      <c r="L162" s="27">
        <v>24628.868999999999</v>
      </c>
      <c r="M162" s="27">
        <v>10164.929</v>
      </c>
      <c r="N162" s="27">
        <v>0</v>
      </c>
      <c r="O162" s="27">
        <v>466717.848</v>
      </c>
      <c r="P162" s="27">
        <v>0</v>
      </c>
      <c r="Q162" s="27">
        <v>588696.64500000002</v>
      </c>
      <c r="R162" s="27">
        <v>0</v>
      </c>
      <c r="S162" s="19">
        <v>1055414.493</v>
      </c>
    </row>
    <row r="163" spans="1:19" x14ac:dyDescent="0.15">
      <c r="A163" s="22">
        <v>37530</v>
      </c>
      <c r="B163" s="22"/>
      <c r="C163" s="23">
        <v>61987.93</v>
      </c>
      <c r="D163" s="23">
        <v>46415.4</v>
      </c>
      <c r="E163" s="23">
        <v>0</v>
      </c>
      <c r="F163" s="23">
        <v>51478.18</v>
      </c>
      <c r="G163" s="23">
        <v>1716017.39</v>
      </c>
      <c r="H163" s="23">
        <v>0</v>
      </c>
      <c r="I163" s="23">
        <v>319303.82900000003</v>
      </c>
      <c r="J163" s="23">
        <v>1740509.202</v>
      </c>
      <c r="K163" s="23">
        <v>0</v>
      </c>
      <c r="L163" s="23">
        <v>27030.401999999998</v>
      </c>
      <c r="M163" s="23">
        <v>11356.557000000001</v>
      </c>
      <c r="N163" s="23">
        <v>0</v>
      </c>
      <c r="O163" s="23">
        <v>459800.34100000001</v>
      </c>
      <c r="P163" s="23">
        <v>0</v>
      </c>
      <c r="Q163" s="23">
        <v>610541.7790000001</v>
      </c>
      <c r="R163" s="23">
        <v>0</v>
      </c>
      <c r="S163" s="24">
        <v>1070342.1200000001</v>
      </c>
    </row>
    <row r="164" spans="1:19" x14ac:dyDescent="0.15">
      <c r="A164" s="26">
        <v>37561</v>
      </c>
      <c r="B164" s="26"/>
      <c r="C164" s="27">
        <v>87942.834000000003</v>
      </c>
      <c r="D164" s="27">
        <v>64678.8</v>
      </c>
      <c r="E164" s="27">
        <v>0</v>
      </c>
      <c r="F164" s="27">
        <v>128422.33500000001</v>
      </c>
      <c r="G164" s="27">
        <v>4398198.335</v>
      </c>
      <c r="H164" s="27">
        <v>0</v>
      </c>
      <c r="I164" s="27">
        <v>222969.48300000001</v>
      </c>
      <c r="J164" s="27">
        <v>1384806.216</v>
      </c>
      <c r="K164" s="27">
        <v>0</v>
      </c>
      <c r="L164" s="27">
        <v>28268.045999999998</v>
      </c>
      <c r="M164" s="27">
        <v>11359.132</v>
      </c>
      <c r="N164" s="27">
        <v>0</v>
      </c>
      <c r="O164" s="27">
        <v>467602.69799999997</v>
      </c>
      <c r="P164" s="27">
        <v>0</v>
      </c>
      <c r="Q164" s="27">
        <v>499294.40300000005</v>
      </c>
      <c r="R164" s="27">
        <v>0</v>
      </c>
      <c r="S164" s="19">
        <v>966897.10100000002</v>
      </c>
    </row>
    <row r="165" spans="1:19" x14ac:dyDescent="0.15">
      <c r="A165" s="22">
        <v>37591</v>
      </c>
      <c r="B165" s="22"/>
      <c r="C165" s="23">
        <v>103918.255</v>
      </c>
      <c r="D165" s="23">
        <v>71430.78</v>
      </c>
      <c r="E165" s="23">
        <v>0</v>
      </c>
      <c r="F165" s="23">
        <v>65331.597000000002</v>
      </c>
      <c r="G165" s="23">
        <v>2279144.7039999999</v>
      </c>
      <c r="H165" s="23">
        <v>0</v>
      </c>
      <c r="I165" s="23">
        <v>349525.30200000003</v>
      </c>
      <c r="J165" s="23">
        <v>1892951.2620000001</v>
      </c>
      <c r="K165" s="23">
        <v>0</v>
      </c>
      <c r="L165" s="23">
        <v>20703.648000000001</v>
      </c>
      <c r="M165" s="23">
        <v>8072.7449999999999</v>
      </c>
      <c r="N165" s="23">
        <v>0</v>
      </c>
      <c r="O165" s="23">
        <v>539478.80200000003</v>
      </c>
      <c r="P165" s="23">
        <v>0</v>
      </c>
      <c r="Q165" s="23">
        <v>516111.19400000002</v>
      </c>
      <c r="R165" s="23">
        <v>0</v>
      </c>
      <c r="S165" s="24">
        <v>1055589.996</v>
      </c>
    </row>
    <row r="166" spans="1:19" x14ac:dyDescent="0.15">
      <c r="A166" s="26"/>
      <c r="B166" s="26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19"/>
    </row>
    <row r="167" spans="1:19" x14ac:dyDescent="0.15">
      <c r="A167" s="28" t="s">
        <v>22</v>
      </c>
      <c r="B167" s="28"/>
      <c r="C167" s="29">
        <v>772201.54099999997</v>
      </c>
      <c r="D167" s="29">
        <v>571039.21400000004</v>
      </c>
      <c r="E167" s="29">
        <v>0</v>
      </c>
      <c r="F167" s="29">
        <v>990515.228</v>
      </c>
      <c r="G167" s="29">
        <v>32140409.577</v>
      </c>
      <c r="H167" s="29">
        <v>0</v>
      </c>
      <c r="I167" s="29">
        <v>3275204.7030000002</v>
      </c>
      <c r="J167" s="29">
        <v>20042175.853999998</v>
      </c>
      <c r="K167" s="29">
        <v>0</v>
      </c>
      <c r="L167" s="29">
        <v>271529.12300000002</v>
      </c>
      <c r="M167" s="29">
        <v>115232.106</v>
      </c>
      <c r="N167" s="29">
        <v>0</v>
      </c>
      <c r="O167" s="29">
        <v>5309450.5949999997</v>
      </c>
      <c r="P167" s="29">
        <v>0</v>
      </c>
      <c r="Q167" s="29">
        <v>6665938.1020000009</v>
      </c>
      <c r="R167" s="29">
        <v>0</v>
      </c>
      <c r="S167" s="30">
        <v>11975388.697000001</v>
      </c>
    </row>
    <row r="168" spans="1:19" x14ac:dyDescent="0.15">
      <c r="A168" s="26">
        <v>37622</v>
      </c>
      <c r="B168" s="26"/>
      <c r="C168" s="27">
        <v>62725.387999999999</v>
      </c>
      <c r="D168" s="27">
        <v>43297.2</v>
      </c>
      <c r="E168" s="27">
        <v>0</v>
      </c>
      <c r="F168" s="27">
        <v>95960.838000000003</v>
      </c>
      <c r="G168" s="27">
        <v>3161841.452</v>
      </c>
      <c r="H168" s="27">
        <v>0</v>
      </c>
      <c r="I168" s="27">
        <v>297370.66899999999</v>
      </c>
      <c r="J168" s="27">
        <v>1384028.9779999999</v>
      </c>
      <c r="K168" s="27">
        <v>0</v>
      </c>
      <c r="L168" s="27">
        <v>36228.108999999997</v>
      </c>
      <c r="M168" s="27">
        <v>13066.748</v>
      </c>
      <c r="N168" s="27">
        <v>0</v>
      </c>
      <c r="O168" s="27">
        <v>492285.00400000002</v>
      </c>
      <c r="P168" s="27">
        <v>0</v>
      </c>
      <c r="Q168" s="27">
        <v>431141.80499999999</v>
      </c>
      <c r="R168" s="27">
        <v>0</v>
      </c>
      <c r="S168" s="19">
        <v>923426.80900000001</v>
      </c>
    </row>
    <row r="169" spans="1:19" x14ac:dyDescent="0.15">
      <c r="A169" s="22">
        <v>37653</v>
      </c>
      <c r="B169" s="22"/>
      <c r="C169" s="23">
        <v>71058.926999999996</v>
      </c>
      <c r="D169" s="23">
        <v>49810.38</v>
      </c>
      <c r="E169" s="23">
        <v>0</v>
      </c>
      <c r="F169" s="23">
        <v>73996.906000000003</v>
      </c>
      <c r="G169" s="23">
        <v>2571314.65</v>
      </c>
      <c r="H169" s="23">
        <v>0</v>
      </c>
      <c r="I169" s="23">
        <v>281611.86800000002</v>
      </c>
      <c r="J169" s="23">
        <v>1264306.885</v>
      </c>
      <c r="K169" s="23">
        <v>0</v>
      </c>
      <c r="L169" s="23">
        <v>26634.975999999999</v>
      </c>
      <c r="M169" s="23">
        <v>9441.6710000000003</v>
      </c>
      <c r="N169" s="23">
        <v>0</v>
      </c>
      <c r="O169" s="23">
        <v>453302.67700000003</v>
      </c>
      <c r="P169" s="23">
        <v>0</v>
      </c>
      <c r="Q169" s="23">
        <v>579740.25699999998</v>
      </c>
      <c r="R169" s="23">
        <v>0</v>
      </c>
      <c r="S169" s="24">
        <v>1033042.934</v>
      </c>
    </row>
    <row r="170" spans="1:19" x14ac:dyDescent="0.15">
      <c r="A170" s="26">
        <v>37681</v>
      </c>
      <c r="B170" s="26"/>
      <c r="C170" s="27">
        <v>57336.190999999999</v>
      </c>
      <c r="D170" s="27">
        <v>40086.06</v>
      </c>
      <c r="E170" s="27">
        <v>0</v>
      </c>
      <c r="F170" s="27">
        <v>76022.922999999995</v>
      </c>
      <c r="G170" s="27">
        <v>2698229.182</v>
      </c>
      <c r="H170" s="27">
        <v>0</v>
      </c>
      <c r="I170" s="27">
        <v>294370.00300000003</v>
      </c>
      <c r="J170" s="27">
        <v>1483171.2819999999</v>
      </c>
      <c r="K170" s="27">
        <v>0</v>
      </c>
      <c r="L170" s="27">
        <v>27095.031999999999</v>
      </c>
      <c r="M170" s="27">
        <v>8759.9969999999994</v>
      </c>
      <c r="N170" s="27">
        <v>0</v>
      </c>
      <c r="O170" s="27">
        <v>454824.14900000003</v>
      </c>
      <c r="P170" s="27">
        <v>0</v>
      </c>
      <c r="Q170" s="27">
        <v>579408.87599999993</v>
      </c>
      <c r="R170" s="27">
        <v>0</v>
      </c>
      <c r="S170" s="19">
        <v>1034233.025</v>
      </c>
    </row>
    <row r="171" spans="1:19" x14ac:dyDescent="0.15">
      <c r="A171" s="22">
        <v>37712</v>
      </c>
      <c r="B171" s="22"/>
      <c r="C171" s="23">
        <v>63745.307000000001</v>
      </c>
      <c r="D171" s="23">
        <v>47096.4</v>
      </c>
      <c r="E171" s="23">
        <v>0</v>
      </c>
      <c r="F171" s="23">
        <v>167794.266</v>
      </c>
      <c r="G171" s="23">
        <v>6090616.2790000001</v>
      </c>
      <c r="H171" s="23">
        <v>0</v>
      </c>
      <c r="I171" s="23">
        <v>241924.06700000001</v>
      </c>
      <c r="J171" s="23">
        <v>1449986.686</v>
      </c>
      <c r="K171" s="23">
        <v>0</v>
      </c>
      <c r="L171" s="23">
        <v>35182.677000000003</v>
      </c>
      <c r="M171" s="23">
        <v>12487.063</v>
      </c>
      <c r="N171" s="23">
        <v>0</v>
      </c>
      <c r="O171" s="23">
        <v>508646.31700000004</v>
      </c>
      <c r="P171" s="23">
        <v>0</v>
      </c>
      <c r="Q171" s="23">
        <v>592410.0149999999</v>
      </c>
      <c r="R171" s="23">
        <v>0</v>
      </c>
      <c r="S171" s="24">
        <v>1101056.3319999999</v>
      </c>
    </row>
    <row r="172" spans="1:19" x14ac:dyDescent="0.15">
      <c r="A172" s="26">
        <v>37742</v>
      </c>
      <c r="B172" s="26"/>
      <c r="C172" s="27">
        <v>58446.220999999998</v>
      </c>
      <c r="D172" s="27">
        <v>42185.82</v>
      </c>
      <c r="E172" s="27">
        <v>0</v>
      </c>
      <c r="F172" s="27">
        <v>250347.166</v>
      </c>
      <c r="G172" s="27">
        <v>9283492.4690000005</v>
      </c>
      <c r="H172" s="27">
        <v>0</v>
      </c>
      <c r="I172" s="27">
        <v>261171.62</v>
      </c>
      <c r="J172" s="27">
        <v>1462065.5079999999</v>
      </c>
      <c r="K172" s="27">
        <v>0</v>
      </c>
      <c r="L172" s="27">
        <v>28917.378000000001</v>
      </c>
      <c r="M172" s="27">
        <v>10826.289000000001</v>
      </c>
      <c r="N172" s="27">
        <v>0</v>
      </c>
      <c r="O172" s="27">
        <v>598882.38500000001</v>
      </c>
      <c r="P172" s="27">
        <v>0</v>
      </c>
      <c r="Q172" s="27">
        <v>583005.80899999989</v>
      </c>
      <c r="R172" s="27">
        <v>0</v>
      </c>
      <c r="S172" s="19">
        <v>1181888.1939999999</v>
      </c>
    </row>
    <row r="173" spans="1:19" x14ac:dyDescent="0.15">
      <c r="A173" s="22">
        <v>37773</v>
      </c>
      <c r="B173" s="22"/>
      <c r="C173" s="23">
        <v>71446.937999999995</v>
      </c>
      <c r="D173" s="23">
        <v>51631.56</v>
      </c>
      <c r="E173" s="23">
        <v>0</v>
      </c>
      <c r="F173" s="23">
        <v>47318.887000000002</v>
      </c>
      <c r="G173" s="23">
        <v>1690238.9</v>
      </c>
      <c r="H173" s="23">
        <v>0</v>
      </c>
      <c r="I173" s="23">
        <v>298639.69</v>
      </c>
      <c r="J173" s="23">
        <v>1605624.2890000001</v>
      </c>
      <c r="K173" s="23">
        <v>0</v>
      </c>
      <c r="L173" s="23">
        <v>37668.088000000003</v>
      </c>
      <c r="M173" s="23">
        <v>13211.865</v>
      </c>
      <c r="N173" s="23">
        <v>0</v>
      </c>
      <c r="O173" s="23">
        <v>455073.603</v>
      </c>
      <c r="P173" s="23">
        <v>0</v>
      </c>
      <c r="Q173" s="23">
        <v>540223.69299999997</v>
      </c>
      <c r="R173" s="23">
        <v>0</v>
      </c>
      <c r="S173" s="24">
        <v>995297.29599999997</v>
      </c>
    </row>
    <row r="174" spans="1:19" x14ac:dyDescent="0.15">
      <c r="A174" s="26">
        <v>37803</v>
      </c>
      <c r="B174" s="26"/>
      <c r="C174" s="27">
        <v>69654.758000000002</v>
      </c>
      <c r="D174" s="27">
        <v>50672.88</v>
      </c>
      <c r="E174" s="27">
        <v>0</v>
      </c>
      <c r="F174" s="27">
        <v>190628.32800000001</v>
      </c>
      <c r="G174" s="27">
        <v>6916945.4019999998</v>
      </c>
      <c r="H174" s="27">
        <v>0</v>
      </c>
      <c r="I174" s="27">
        <v>323218.39899999998</v>
      </c>
      <c r="J174" s="27">
        <v>1624850.219</v>
      </c>
      <c r="K174" s="27">
        <v>0</v>
      </c>
      <c r="L174" s="27">
        <v>29837.972000000002</v>
      </c>
      <c r="M174" s="27">
        <v>9751.7849999999999</v>
      </c>
      <c r="N174" s="27">
        <v>0</v>
      </c>
      <c r="O174" s="27">
        <v>613339.45699999994</v>
      </c>
      <c r="P174" s="27">
        <v>0</v>
      </c>
      <c r="Q174" s="27">
        <v>654258.83499999996</v>
      </c>
      <c r="R174" s="27">
        <v>0</v>
      </c>
      <c r="S174" s="19">
        <v>1267598.2919999999</v>
      </c>
    </row>
    <row r="175" spans="1:19" x14ac:dyDescent="0.15">
      <c r="A175" s="22">
        <v>37834</v>
      </c>
      <c r="B175" s="22"/>
      <c r="C175" s="23">
        <v>56196.18</v>
      </c>
      <c r="D175" s="23">
        <v>40010.519999999997</v>
      </c>
      <c r="E175" s="23">
        <v>0</v>
      </c>
      <c r="F175" s="23">
        <v>91784.956000000006</v>
      </c>
      <c r="G175" s="23">
        <v>3324581.68</v>
      </c>
      <c r="H175" s="23">
        <v>0</v>
      </c>
      <c r="I175" s="23">
        <v>308629.27600000001</v>
      </c>
      <c r="J175" s="23">
        <v>1549824.0390000001</v>
      </c>
      <c r="K175" s="23">
        <v>0</v>
      </c>
      <c r="L175" s="23">
        <v>38286.267999999996</v>
      </c>
      <c r="M175" s="23">
        <v>12781.258</v>
      </c>
      <c r="N175" s="23">
        <v>0</v>
      </c>
      <c r="O175" s="23">
        <v>494896.68</v>
      </c>
      <c r="P175" s="23">
        <v>0</v>
      </c>
      <c r="Q175" s="23">
        <v>597953.57000000007</v>
      </c>
      <c r="R175" s="23">
        <v>0</v>
      </c>
      <c r="S175" s="24">
        <v>1092850.25</v>
      </c>
    </row>
    <row r="176" spans="1:19" x14ac:dyDescent="0.15">
      <c r="A176" s="26">
        <v>37865</v>
      </c>
      <c r="B176" s="26"/>
      <c r="C176" s="27">
        <v>59337.017</v>
      </c>
      <c r="D176" s="27">
        <v>41200.32</v>
      </c>
      <c r="E176" s="27">
        <v>0</v>
      </c>
      <c r="F176" s="27">
        <v>103998.588</v>
      </c>
      <c r="G176" s="27">
        <v>3630611.9709999999</v>
      </c>
      <c r="H176" s="27">
        <v>0</v>
      </c>
      <c r="I176" s="27">
        <v>234009.149</v>
      </c>
      <c r="J176" s="27">
        <v>1279586.4709999999</v>
      </c>
      <c r="K176" s="27">
        <v>0</v>
      </c>
      <c r="L176" s="27">
        <v>31944.929</v>
      </c>
      <c r="M176" s="27">
        <v>10180.831</v>
      </c>
      <c r="N176" s="27">
        <v>0</v>
      </c>
      <c r="O176" s="27">
        <v>429289.68300000002</v>
      </c>
      <c r="P176" s="27">
        <v>0</v>
      </c>
      <c r="Q176" s="27">
        <v>650182.04</v>
      </c>
      <c r="R176" s="27">
        <v>0</v>
      </c>
      <c r="S176" s="19">
        <v>1079471.723</v>
      </c>
    </row>
    <row r="177" spans="1:19" x14ac:dyDescent="0.15">
      <c r="A177" s="22">
        <v>37895</v>
      </c>
      <c r="B177" s="22"/>
      <c r="C177" s="23">
        <v>71655.811000000002</v>
      </c>
      <c r="D177" s="23">
        <v>49881.78</v>
      </c>
      <c r="E177" s="23">
        <v>0</v>
      </c>
      <c r="F177" s="23">
        <v>140949.068</v>
      </c>
      <c r="G177" s="23">
        <v>5168460.307</v>
      </c>
      <c r="H177" s="23">
        <v>0</v>
      </c>
      <c r="I177" s="23">
        <v>305846.20799999998</v>
      </c>
      <c r="J177" s="23">
        <v>1598189.898</v>
      </c>
      <c r="K177" s="23">
        <v>0</v>
      </c>
      <c r="L177" s="23">
        <v>39951.805</v>
      </c>
      <c r="M177" s="23">
        <v>11030.602999999999</v>
      </c>
      <c r="N177" s="23">
        <v>0</v>
      </c>
      <c r="O177" s="23">
        <v>558402.89199999999</v>
      </c>
      <c r="P177" s="23">
        <v>0</v>
      </c>
      <c r="Q177" s="23">
        <v>610791.82000000007</v>
      </c>
      <c r="R177" s="23">
        <v>0</v>
      </c>
      <c r="S177" s="24">
        <v>1169194.7120000001</v>
      </c>
    </row>
    <row r="178" spans="1:19" x14ac:dyDescent="0.15">
      <c r="A178" s="26">
        <v>37926</v>
      </c>
      <c r="B178" s="26"/>
      <c r="C178" s="27">
        <v>76704.373000000007</v>
      </c>
      <c r="D178" s="27">
        <v>54817.8</v>
      </c>
      <c r="E178" s="27">
        <v>0</v>
      </c>
      <c r="F178" s="27">
        <v>116736.41899999999</v>
      </c>
      <c r="G178" s="27">
        <v>4159462.94</v>
      </c>
      <c r="H178" s="27">
        <v>0</v>
      </c>
      <c r="I178" s="27">
        <v>245376.628</v>
      </c>
      <c r="J178" s="27">
        <v>1227324.48</v>
      </c>
      <c r="K178" s="27">
        <v>0</v>
      </c>
      <c r="L178" s="27">
        <v>38598.974999999999</v>
      </c>
      <c r="M178" s="27">
        <v>9953.6650000000009</v>
      </c>
      <c r="N178" s="27">
        <v>0</v>
      </c>
      <c r="O178" s="27">
        <v>477416.39500000002</v>
      </c>
      <c r="P178" s="27">
        <v>0</v>
      </c>
      <c r="Q178" s="27">
        <v>605419.90100000007</v>
      </c>
      <c r="R178" s="27">
        <v>0</v>
      </c>
      <c r="S178" s="19">
        <v>1082836.2960000001</v>
      </c>
    </row>
    <row r="179" spans="1:19" x14ac:dyDescent="0.15">
      <c r="A179" s="22">
        <v>37956</v>
      </c>
      <c r="B179" s="22"/>
      <c r="C179" s="23">
        <v>91024.013000000006</v>
      </c>
      <c r="D179" s="23">
        <v>64654.86</v>
      </c>
      <c r="E179" s="23">
        <v>0</v>
      </c>
      <c r="F179" s="23">
        <v>66487.815000000002</v>
      </c>
      <c r="G179" s="23">
        <v>2296797.139</v>
      </c>
      <c r="H179" s="23">
        <v>0</v>
      </c>
      <c r="I179" s="23">
        <v>291071.92</v>
      </c>
      <c r="J179" s="23">
        <v>1424242.514</v>
      </c>
      <c r="K179" s="23">
        <v>0</v>
      </c>
      <c r="L179" s="23">
        <v>45882.029000000002</v>
      </c>
      <c r="M179" s="23">
        <v>10703.003000000001</v>
      </c>
      <c r="N179" s="23">
        <v>0</v>
      </c>
      <c r="O179" s="23">
        <v>494465.777</v>
      </c>
      <c r="P179" s="23">
        <v>0</v>
      </c>
      <c r="Q179" s="23">
        <v>673162.554</v>
      </c>
      <c r="R179" s="23">
        <v>0</v>
      </c>
      <c r="S179" s="24">
        <v>1167628.331</v>
      </c>
    </row>
    <row r="180" spans="1:19" x14ac:dyDescent="0.15">
      <c r="A180" s="26"/>
      <c r="B180" s="26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19"/>
    </row>
    <row r="181" spans="1:19" x14ac:dyDescent="0.15">
      <c r="A181" s="28" t="s">
        <v>23</v>
      </c>
      <c r="B181" s="28"/>
      <c r="C181" s="29">
        <v>809331.12399999995</v>
      </c>
      <c r="D181" s="29">
        <v>575345.57999999996</v>
      </c>
      <c r="E181" s="29">
        <v>0</v>
      </c>
      <c r="F181" s="29">
        <v>1422026.16</v>
      </c>
      <c r="G181" s="29">
        <v>50992592.370999999</v>
      </c>
      <c r="H181" s="29">
        <v>0</v>
      </c>
      <c r="I181" s="29">
        <v>3383239.497</v>
      </c>
      <c r="J181" s="29">
        <v>17353201.249000002</v>
      </c>
      <c r="K181" s="29">
        <v>0</v>
      </c>
      <c r="L181" s="29">
        <v>416228.23800000001</v>
      </c>
      <c r="M181" s="29">
        <v>132194.77799999999</v>
      </c>
      <c r="N181" s="29">
        <v>0</v>
      </c>
      <c r="O181" s="29">
        <v>6030825.0189999994</v>
      </c>
      <c r="P181" s="29">
        <v>0</v>
      </c>
      <c r="Q181" s="29">
        <v>7097699.1750000007</v>
      </c>
      <c r="R181" s="29">
        <v>0</v>
      </c>
      <c r="S181" s="30">
        <v>13128524.194</v>
      </c>
    </row>
    <row r="182" spans="1:19" x14ac:dyDescent="0.15">
      <c r="A182" s="26">
        <v>37987</v>
      </c>
      <c r="B182" s="26"/>
      <c r="C182" s="27">
        <v>73173.66485999999</v>
      </c>
      <c r="D182" s="27">
        <v>50606.82</v>
      </c>
      <c r="E182" s="27">
        <v>0</v>
      </c>
      <c r="F182" s="27">
        <v>205159.67763999998</v>
      </c>
      <c r="G182" s="27">
        <v>6721367.5729999999</v>
      </c>
      <c r="H182" s="27">
        <v>0</v>
      </c>
      <c r="I182" s="27">
        <v>315577.47646999999</v>
      </c>
      <c r="J182" s="27">
        <v>1599313.91243</v>
      </c>
      <c r="K182" s="27">
        <v>0</v>
      </c>
      <c r="L182" s="27">
        <v>57772.863920000003</v>
      </c>
      <c r="M182" s="27">
        <v>10324.494000000001</v>
      </c>
      <c r="N182" s="27">
        <v>0</v>
      </c>
      <c r="O182" s="27">
        <v>651683.68288999994</v>
      </c>
      <c r="P182" s="27">
        <v>0</v>
      </c>
      <c r="Q182" s="27">
        <v>531715.34709000133</v>
      </c>
      <c r="R182" s="27">
        <v>0</v>
      </c>
      <c r="S182" s="19">
        <v>1183399.0299800013</v>
      </c>
    </row>
    <row r="183" spans="1:19" x14ac:dyDescent="0.15">
      <c r="A183" s="22">
        <v>38018</v>
      </c>
      <c r="B183" s="22"/>
      <c r="C183" s="23">
        <v>82951.425870000006</v>
      </c>
      <c r="D183" s="23">
        <v>54158.16</v>
      </c>
      <c r="E183" s="23">
        <v>0</v>
      </c>
      <c r="F183" s="23">
        <v>59110.015629999994</v>
      </c>
      <c r="G183" s="23">
        <v>1872666.73</v>
      </c>
      <c r="H183" s="23">
        <v>0</v>
      </c>
      <c r="I183" s="23">
        <v>242357.42773000002</v>
      </c>
      <c r="J183" s="23">
        <v>1165580.83002</v>
      </c>
      <c r="K183" s="23">
        <v>0</v>
      </c>
      <c r="L183" s="23">
        <v>50826.993000000002</v>
      </c>
      <c r="M183" s="23">
        <v>9377.9369999999999</v>
      </c>
      <c r="N183" s="23">
        <v>0</v>
      </c>
      <c r="O183" s="23">
        <v>435245.86223000009</v>
      </c>
      <c r="P183" s="23">
        <v>0</v>
      </c>
      <c r="Q183" s="23">
        <v>596580.00137999945</v>
      </c>
      <c r="R183" s="23">
        <v>0</v>
      </c>
      <c r="S183" s="24">
        <v>1031825.8636099995</v>
      </c>
    </row>
    <row r="184" spans="1:19" x14ac:dyDescent="0.15">
      <c r="A184" s="26">
        <v>38047</v>
      </c>
      <c r="B184" s="26"/>
      <c r="C184" s="27">
        <v>77502.168270000024</v>
      </c>
      <c r="D184" s="27">
        <v>49132.74</v>
      </c>
      <c r="E184" s="27">
        <v>0</v>
      </c>
      <c r="F184" s="27">
        <v>62048.082630000004</v>
      </c>
      <c r="G184" s="27">
        <v>1767072.9979300001</v>
      </c>
      <c r="H184" s="27">
        <v>0</v>
      </c>
      <c r="I184" s="27">
        <v>329364.87563999998</v>
      </c>
      <c r="J184" s="27">
        <v>1581345.36998</v>
      </c>
      <c r="K184" s="27">
        <v>0</v>
      </c>
      <c r="L184" s="27">
        <v>58640.608469999999</v>
      </c>
      <c r="M184" s="27">
        <v>10678.174000000001</v>
      </c>
      <c r="N184" s="27">
        <v>0</v>
      </c>
      <c r="O184" s="27">
        <v>527555.73501000006</v>
      </c>
      <c r="P184" s="27">
        <v>0</v>
      </c>
      <c r="Q184" s="27">
        <v>679101.45241000049</v>
      </c>
      <c r="R184" s="27">
        <v>0</v>
      </c>
      <c r="S184" s="19">
        <v>1206657.1874200006</v>
      </c>
    </row>
    <row r="185" spans="1:19" x14ac:dyDescent="0.15">
      <c r="A185" s="22">
        <v>38078</v>
      </c>
      <c r="B185" s="22"/>
      <c r="C185" s="23">
        <v>72107.001139999964</v>
      </c>
      <c r="D185" s="23">
        <v>44857.8</v>
      </c>
      <c r="E185" s="23">
        <v>0</v>
      </c>
      <c r="F185" s="23">
        <v>137880.10593000002</v>
      </c>
      <c r="G185" s="23">
        <v>4332053.0190000003</v>
      </c>
      <c r="H185" s="23">
        <v>0</v>
      </c>
      <c r="I185" s="23">
        <v>282543.69757000002</v>
      </c>
      <c r="J185" s="23">
        <v>1285209.89879</v>
      </c>
      <c r="K185" s="23">
        <v>0</v>
      </c>
      <c r="L185" s="23">
        <v>54642.058130000005</v>
      </c>
      <c r="M185" s="23">
        <v>10897.654</v>
      </c>
      <c r="N185" s="23">
        <v>0</v>
      </c>
      <c r="O185" s="23">
        <v>547172.86277000001</v>
      </c>
      <c r="P185" s="23">
        <v>0</v>
      </c>
      <c r="Q185" s="23">
        <v>724445.35010999884</v>
      </c>
      <c r="R185" s="23">
        <v>0</v>
      </c>
      <c r="S185" s="24">
        <v>1271618.2128799988</v>
      </c>
    </row>
    <row r="186" spans="1:19" x14ac:dyDescent="0.15">
      <c r="A186" s="26">
        <v>38108</v>
      </c>
      <c r="B186" s="26"/>
      <c r="C186" s="27">
        <v>68992.00916999999</v>
      </c>
      <c r="D186" s="27">
        <v>43688.34</v>
      </c>
      <c r="E186" s="27">
        <v>0</v>
      </c>
      <c r="F186" s="27">
        <v>115307.37244999988</v>
      </c>
      <c r="G186" s="27">
        <v>3408217.5819999999</v>
      </c>
      <c r="H186" s="27">
        <v>0</v>
      </c>
      <c r="I186" s="27">
        <v>363896.43614000001</v>
      </c>
      <c r="J186" s="27">
        <v>1493391.3560500001</v>
      </c>
      <c r="K186" s="27">
        <v>0</v>
      </c>
      <c r="L186" s="27">
        <v>59313.799559999999</v>
      </c>
      <c r="M186" s="27">
        <v>13648.552</v>
      </c>
      <c r="N186" s="27">
        <v>0</v>
      </c>
      <c r="O186" s="27">
        <v>607509.61731999984</v>
      </c>
      <c r="P186" s="27">
        <v>0</v>
      </c>
      <c r="Q186" s="27">
        <v>728216.99664000177</v>
      </c>
      <c r="R186" s="27">
        <v>0</v>
      </c>
      <c r="S186" s="19">
        <v>1335726.6139600016</v>
      </c>
    </row>
    <row r="187" spans="1:19" x14ac:dyDescent="0.15">
      <c r="A187" s="22">
        <v>38139</v>
      </c>
      <c r="B187" s="22"/>
      <c r="C187" s="23">
        <v>75776.301959999983</v>
      </c>
      <c r="D187" s="23">
        <v>45196.74</v>
      </c>
      <c r="E187" s="23">
        <v>0</v>
      </c>
      <c r="F187" s="23">
        <v>153393.03216000003</v>
      </c>
      <c r="G187" s="23">
        <v>4449141.1260000002</v>
      </c>
      <c r="H187" s="23">
        <v>0</v>
      </c>
      <c r="I187" s="23">
        <v>372967.60649000003</v>
      </c>
      <c r="J187" s="23">
        <v>1605567.2175500002</v>
      </c>
      <c r="K187" s="23">
        <v>0</v>
      </c>
      <c r="L187" s="23">
        <v>29981.961199999998</v>
      </c>
      <c r="M187" s="23">
        <v>6936.6679999999997</v>
      </c>
      <c r="N187" s="23">
        <v>0</v>
      </c>
      <c r="O187" s="23">
        <v>632118.90181000007</v>
      </c>
      <c r="P187" s="23">
        <v>0</v>
      </c>
      <c r="Q187" s="23">
        <v>801527.59839000122</v>
      </c>
      <c r="R187" s="23">
        <v>0</v>
      </c>
      <c r="S187" s="24">
        <v>1433646.5002000013</v>
      </c>
    </row>
    <row r="188" spans="1:19" x14ac:dyDescent="0.15">
      <c r="A188" s="26">
        <v>38169</v>
      </c>
      <c r="B188" s="26"/>
      <c r="C188" s="27">
        <v>79767.142360000013</v>
      </c>
      <c r="D188" s="27">
        <v>46229.34</v>
      </c>
      <c r="E188" s="27">
        <v>0</v>
      </c>
      <c r="F188" s="27">
        <v>211075.44813999999</v>
      </c>
      <c r="G188" s="27">
        <v>5719857.8389999997</v>
      </c>
      <c r="H188" s="27">
        <v>0</v>
      </c>
      <c r="I188" s="27">
        <v>376731.78479000001</v>
      </c>
      <c r="J188" s="27">
        <v>1503132.2454299999</v>
      </c>
      <c r="K188" s="27">
        <v>0</v>
      </c>
      <c r="L188" s="27">
        <v>56134.656999999999</v>
      </c>
      <c r="M188" s="27">
        <v>11112.83</v>
      </c>
      <c r="N188" s="27">
        <v>0</v>
      </c>
      <c r="O188" s="27">
        <v>723709.03229</v>
      </c>
      <c r="P188" s="27">
        <v>0</v>
      </c>
      <c r="Q188" s="27">
        <v>817394.45205000206</v>
      </c>
      <c r="R188" s="27">
        <v>0</v>
      </c>
      <c r="S188" s="19">
        <v>1541103.4843400021</v>
      </c>
    </row>
    <row r="189" spans="1:19" x14ac:dyDescent="0.15">
      <c r="A189" s="22">
        <v>38200</v>
      </c>
      <c r="B189" s="22"/>
      <c r="C189" s="23">
        <v>66550.641409999982</v>
      </c>
      <c r="D189" s="23">
        <v>39903.599999999999</v>
      </c>
      <c r="E189" s="23">
        <v>0</v>
      </c>
      <c r="F189" s="23">
        <v>157887.50925999999</v>
      </c>
      <c r="G189" s="23">
        <v>4232620.3540000003</v>
      </c>
      <c r="H189" s="23">
        <v>0</v>
      </c>
      <c r="I189" s="23">
        <v>349022.37103999994</v>
      </c>
      <c r="J189" s="23">
        <v>1371072.1148400002</v>
      </c>
      <c r="K189" s="23">
        <v>0</v>
      </c>
      <c r="L189" s="23">
        <v>60101.960060000005</v>
      </c>
      <c r="M189" s="23">
        <v>11711.043</v>
      </c>
      <c r="N189" s="23">
        <v>0</v>
      </c>
      <c r="O189" s="23">
        <v>633562.48176999984</v>
      </c>
      <c r="P189" s="23">
        <v>0</v>
      </c>
      <c r="Q189" s="23">
        <v>882960.22538000124</v>
      </c>
      <c r="R189" s="23">
        <v>0</v>
      </c>
      <c r="S189" s="24">
        <v>1516522.7071500011</v>
      </c>
    </row>
    <row r="190" spans="1:19" x14ac:dyDescent="0.15">
      <c r="A190" s="26">
        <v>38231</v>
      </c>
      <c r="B190" s="26"/>
      <c r="C190" s="27">
        <v>39668.44650999998</v>
      </c>
      <c r="D190" s="27">
        <v>23564.22</v>
      </c>
      <c r="E190" s="27">
        <v>0</v>
      </c>
      <c r="F190" s="27">
        <v>184136.24897999997</v>
      </c>
      <c r="G190" s="27">
        <v>4969035.557</v>
      </c>
      <c r="H190" s="27">
        <v>0</v>
      </c>
      <c r="I190" s="27">
        <v>415669.18342000002</v>
      </c>
      <c r="J190" s="27">
        <v>1478867.2659299998</v>
      </c>
      <c r="K190" s="27">
        <v>0</v>
      </c>
      <c r="L190" s="27">
        <v>64837.073130000004</v>
      </c>
      <c r="M190" s="27">
        <v>12787.166999999999</v>
      </c>
      <c r="N190" s="27">
        <v>0</v>
      </c>
      <c r="O190" s="27">
        <v>704310.95204</v>
      </c>
      <c r="P190" s="27">
        <v>0</v>
      </c>
      <c r="Q190" s="27">
        <v>815147.02241000126</v>
      </c>
      <c r="R190" s="27">
        <v>0</v>
      </c>
      <c r="S190" s="19">
        <v>1519457.9744500013</v>
      </c>
    </row>
    <row r="191" spans="1:19" x14ac:dyDescent="0.15">
      <c r="A191" s="22">
        <v>38261</v>
      </c>
      <c r="B191" s="22"/>
      <c r="C191" s="23">
        <v>85450.936899999957</v>
      </c>
      <c r="D191" s="23">
        <v>48309.36</v>
      </c>
      <c r="E191" s="23">
        <v>0</v>
      </c>
      <c r="F191" s="23">
        <v>178351.11452</v>
      </c>
      <c r="G191" s="23">
        <v>4336219.22</v>
      </c>
      <c r="H191" s="23">
        <v>0</v>
      </c>
      <c r="I191" s="23">
        <v>449380.76692000002</v>
      </c>
      <c r="J191" s="23">
        <v>1522181.3725399999</v>
      </c>
      <c r="K191" s="23">
        <v>0</v>
      </c>
      <c r="L191" s="23">
        <v>34429.387340000001</v>
      </c>
      <c r="M191" s="23">
        <v>7253.0280000000002</v>
      </c>
      <c r="N191" s="23">
        <v>0</v>
      </c>
      <c r="O191" s="23">
        <v>747612.20568000001</v>
      </c>
      <c r="P191" s="23">
        <v>0</v>
      </c>
      <c r="Q191" s="23">
        <v>781679.12892999768</v>
      </c>
      <c r="R191" s="23">
        <v>0</v>
      </c>
      <c r="S191" s="24">
        <v>1529291.3346099977</v>
      </c>
    </row>
    <row r="192" spans="1:19" x14ac:dyDescent="0.15">
      <c r="A192" s="26">
        <v>38292</v>
      </c>
      <c r="B192" s="26"/>
      <c r="C192" s="27">
        <v>97188.194690000018</v>
      </c>
      <c r="D192" s="27">
        <v>53636.22</v>
      </c>
      <c r="E192" s="27">
        <v>0</v>
      </c>
      <c r="F192" s="27">
        <v>218645.29780999999</v>
      </c>
      <c r="G192" s="27">
        <v>5163856.8269999996</v>
      </c>
      <c r="H192" s="27">
        <v>0</v>
      </c>
      <c r="I192" s="27">
        <v>334777.48677000002</v>
      </c>
      <c r="J192" s="27">
        <v>1222324.3673099999</v>
      </c>
      <c r="K192" s="27">
        <v>0</v>
      </c>
      <c r="L192" s="27">
        <v>51547.688299999994</v>
      </c>
      <c r="M192" s="27">
        <v>10080.075999999999</v>
      </c>
      <c r="N192" s="27">
        <v>0</v>
      </c>
      <c r="O192" s="27">
        <v>702158.66757000005</v>
      </c>
      <c r="P192" s="27">
        <v>0</v>
      </c>
      <c r="Q192" s="27">
        <v>883550.52767000068</v>
      </c>
      <c r="R192" s="27">
        <v>0</v>
      </c>
      <c r="S192" s="19">
        <v>1585709.1952400007</v>
      </c>
    </row>
    <row r="193" spans="1:19" x14ac:dyDescent="0.15">
      <c r="A193" s="22">
        <v>38322</v>
      </c>
      <c r="B193" s="22"/>
      <c r="C193" s="23">
        <v>137114.62431000001</v>
      </c>
      <c r="D193" s="23">
        <v>69274.38</v>
      </c>
      <c r="E193" s="23">
        <v>0</v>
      </c>
      <c r="F193" s="23">
        <v>176080.25998000003</v>
      </c>
      <c r="G193" s="23">
        <v>4217994.54</v>
      </c>
      <c r="H193" s="23">
        <v>0</v>
      </c>
      <c r="I193" s="23">
        <v>395132.27077000006</v>
      </c>
      <c r="J193" s="23">
        <v>1661694.6880000001</v>
      </c>
      <c r="K193" s="23">
        <v>0</v>
      </c>
      <c r="L193" s="23">
        <v>58436.470740000004</v>
      </c>
      <c r="M193" s="23">
        <v>11067.834000000001</v>
      </c>
      <c r="N193" s="23">
        <v>0</v>
      </c>
      <c r="O193" s="23">
        <v>766763.62580000015</v>
      </c>
      <c r="P193" s="23">
        <v>0</v>
      </c>
      <c r="Q193" s="23">
        <v>866606.10990000155</v>
      </c>
      <c r="R193" s="23">
        <v>0</v>
      </c>
      <c r="S193" s="24">
        <v>1633369.7357000017</v>
      </c>
    </row>
    <row r="194" spans="1:19" x14ac:dyDescent="0.15">
      <c r="A194" s="26"/>
      <c r="B194" s="26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19"/>
    </row>
    <row r="195" spans="1:19" x14ac:dyDescent="0.15">
      <c r="A195" s="28" t="s">
        <v>24</v>
      </c>
      <c r="B195" s="28"/>
      <c r="C195" s="29">
        <v>956242.55745000008</v>
      </c>
      <c r="D195" s="29">
        <v>568557.72</v>
      </c>
      <c r="E195" s="29">
        <v>0</v>
      </c>
      <c r="F195" s="29">
        <v>1859074.1651299996</v>
      </c>
      <c r="G195" s="29">
        <v>51190103.364930004</v>
      </c>
      <c r="H195" s="29">
        <v>0</v>
      </c>
      <c r="I195" s="29">
        <v>4227421.38375</v>
      </c>
      <c r="J195" s="29">
        <v>17489680.638870005</v>
      </c>
      <c r="K195" s="29">
        <v>0</v>
      </c>
      <c r="L195" s="29">
        <v>636665.52084999986</v>
      </c>
      <c r="M195" s="29">
        <v>125875.45699999999</v>
      </c>
      <c r="N195" s="29">
        <v>0</v>
      </c>
      <c r="O195" s="29">
        <v>7679403.6271799998</v>
      </c>
      <c r="P195" s="29">
        <v>0</v>
      </c>
      <c r="Q195" s="29">
        <v>9108924.2123600096</v>
      </c>
      <c r="R195" s="29">
        <v>0</v>
      </c>
      <c r="S195" s="30">
        <v>16788327.839540008</v>
      </c>
    </row>
    <row r="196" spans="1:19" x14ac:dyDescent="0.15">
      <c r="A196" s="26">
        <v>38353</v>
      </c>
      <c r="B196" s="26"/>
      <c r="C196" s="27">
        <v>149965.23947</v>
      </c>
      <c r="D196" s="27">
        <v>69869.684999999998</v>
      </c>
      <c r="E196" s="27">
        <v>0</v>
      </c>
      <c r="F196" s="27">
        <v>138274.30601999999</v>
      </c>
      <c r="G196" s="27">
        <v>2796868.8429999999</v>
      </c>
      <c r="H196" s="27">
        <v>0</v>
      </c>
      <c r="I196" s="27">
        <v>314010.24213999999</v>
      </c>
      <c r="J196" s="27">
        <v>1209467.9934799999</v>
      </c>
      <c r="K196" s="27">
        <v>0</v>
      </c>
      <c r="L196" s="27">
        <v>77293.840150000004</v>
      </c>
      <c r="M196" s="27">
        <v>15076.861000000001</v>
      </c>
      <c r="N196" s="27">
        <v>0</v>
      </c>
      <c r="O196" s="27">
        <v>679543.62777999998</v>
      </c>
      <c r="P196" s="27">
        <v>0</v>
      </c>
      <c r="Q196" s="27">
        <v>699436.17240999732</v>
      </c>
      <c r="R196" s="27">
        <v>0</v>
      </c>
      <c r="S196" s="19">
        <v>1378979.8001899973</v>
      </c>
    </row>
    <row r="197" spans="1:19" x14ac:dyDescent="0.15">
      <c r="A197" s="22">
        <v>38384</v>
      </c>
      <c r="B197" s="22"/>
      <c r="C197" s="23">
        <v>140817.07407</v>
      </c>
      <c r="D197" s="23">
        <v>62747.633000000002</v>
      </c>
      <c r="E197" s="23">
        <v>0</v>
      </c>
      <c r="F197" s="23">
        <v>222633.35619999998</v>
      </c>
      <c r="G197" s="23">
        <v>4956190.9398999996</v>
      </c>
      <c r="H197" s="23">
        <v>0</v>
      </c>
      <c r="I197" s="23">
        <v>348718.59485000005</v>
      </c>
      <c r="J197" s="23">
        <v>1230907.8530999999</v>
      </c>
      <c r="K197" s="23">
        <v>0</v>
      </c>
      <c r="L197" s="23">
        <v>53681.166150000005</v>
      </c>
      <c r="M197" s="23">
        <v>10369.23</v>
      </c>
      <c r="N197" s="23">
        <v>0</v>
      </c>
      <c r="O197" s="23">
        <v>765850.19127000007</v>
      </c>
      <c r="P197" s="23">
        <v>0</v>
      </c>
      <c r="Q197" s="23">
        <v>763414.58894999512</v>
      </c>
      <c r="R197" s="23">
        <v>0</v>
      </c>
      <c r="S197" s="24">
        <v>1529264.7802199952</v>
      </c>
    </row>
    <row r="198" spans="1:19" x14ac:dyDescent="0.15">
      <c r="A198" s="26">
        <v>38412</v>
      </c>
      <c r="B198" s="26"/>
      <c r="C198" s="27">
        <v>147742.74250999998</v>
      </c>
      <c r="D198" s="27">
        <v>60923.127799999995</v>
      </c>
      <c r="E198" s="27">
        <v>0</v>
      </c>
      <c r="F198" s="27">
        <v>215447.54822</v>
      </c>
      <c r="G198" s="27">
        <v>4740944.3329999996</v>
      </c>
      <c r="H198" s="27">
        <v>0</v>
      </c>
      <c r="I198" s="27">
        <v>437833.42460000003</v>
      </c>
      <c r="J198" s="27">
        <v>1464281.96533</v>
      </c>
      <c r="K198" s="27">
        <v>0</v>
      </c>
      <c r="L198" s="27">
        <v>71348.343829999998</v>
      </c>
      <c r="M198" s="27">
        <v>12582.601000000001</v>
      </c>
      <c r="N198" s="27">
        <v>0</v>
      </c>
      <c r="O198" s="27">
        <v>872372.05916000006</v>
      </c>
      <c r="P198" s="27">
        <v>0</v>
      </c>
      <c r="Q198" s="27">
        <v>849708.90354999888</v>
      </c>
      <c r="R198" s="27">
        <v>0</v>
      </c>
      <c r="S198" s="19">
        <v>1722080.9627099989</v>
      </c>
    </row>
    <row r="199" spans="1:19" x14ac:dyDescent="0.15">
      <c r="A199" s="22">
        <v>38443</v>
      </c>
      <c r="B199" s="22"/>
      <c r="C199" s="23">
        <v>123830.63269</v>
      </c>
      <c r="D199" s="23">
        <v>47027.402999999998</v>
      </c>
      <c r="E199" s="23">
        <v>0</v>
      </c>
      <c r="F199" s="23">
        <v>202737.16858</v>
      </c>
      <c r="G199" s="23">
        <v>4291332.7699999996</v>
      </c>
      <c r="H199" s="23">
        <v>0</v>
      </c>
      <c r="I199" s="23">
        <v>368911.00202000001</v>
      </c>
      <c r="J199" s="23">
        <v>1177251.7625300002</v>
      </c>
      <c r="K199" s="23">
        <v>0</v>
      </c>
      <c r="L199" s="23">
        <v>56783.874729999996</v>
      </c>
      <c r="M199" s="23">
        <v>9980.0499999999993</v>
      </c>
      <c r="N199" s="23">
        <v>0</v>
      </c>
      <c r="O199" s="23">
        <v>752262.67801999999</v>
      </c>
      <c r="P199" s="23">
        <v>0</v>
      </c>
      <c r="Q199" s="23">
        <v>930187.77847000607</v>
      </c>
      <c r="R199" s="23">
        <v>0</v>
      </c>
      <c r="S199" s="24">
        <v>1682450.4564900061</v>
      </c>
    </row>
    <row r="200" spans="1:19" x14ac:dyDescent="0.15">
      <c r="A200" s="26">
        <v>38473</v>
      </c>
      <c r="B200" s="26"/>
      <c r="C200" s="27">
        <v>122879.18369999999</v>
      </c>
      <c r="D200" s="27">
        <v>44603.444000000003</v>
      </c>
      <c r="E200" s="27">
        <v>0</v>
      </c>
      <c r="F200" s="27">
        <v>226804.48168999999</v>
      </c>
      <c r="G200" s="27">
        <v>4834213.72</v>
      </c>
      <c r="H200" s="27">
        <v>0</v>
      </c>
      <c r="I200" s="27">
        <v>414301.56821000006</v>
      </c>
      <c r="J200" s="27">
        <v>1420834.1246100001</v>
      </c>
      <c r="K200" s="27">
        <v>0</v>
      </c>
      <c r="L200" s="27">
        <v>45314.78097</v>
      </c>
      <c r="M200" s="27">
        <v>7472.2972699999991</v>
      </c>
      <c r="N200" s="27">
        <v>0</v>
      </c>
      <c r="O200" s="27">
        <v>809300.01457</v>
      </c>
      <c r="P200" s="27">
        <v>0</v>
      </c>
      <c r="Q200" s="27">
        <v>927897.66378999886</v>
      </c>
      <c r="R200" s="27">
        <v>0</v>
      </c>
      <c r="S200" s="19">
        <v>1737197.6783599989</v>
      </c>
    </row>
    <row r="201" spans="1:19" x14ac:dyDescent="0.15">
      <c r="A201" s="22">
        <v>38504</v>
      </c>
      <c r="B201" s="22"/>
      <c r="C201" s="23">
        <v>131157.52769999998</v>
      </c>
      <c r="D201" s="23">
        <v>47900.203000000001</v>
      </c>
      <c r="E201" s="23">
        <v>0</v>
      </c>
      <c r="F201" s="23">
        <v>392556.28552000003</v>
      </c>
      <c r="G201" s="23">
        <v>8393582.6886</v>
      </c>
      <c r="H201" s="23">
        <v>0</v>
      </c>
      <c r="I201" s="23">
        <v>495986.06028000003</v>
      </c>
      <c r="J201" s="23">
        <v>1446310.4412499999</v>
      </c>
      <c r="K201" s="23">
        <v>0</v>
      </c>
      <c r="L201" s="23">
        <v>89889.697750000007</v>
      </c>
      <c r="M201" s="23">
        <v>14047.884</v>
      </c>
      <c r="N201" s="23">
        <v>0</v>
      </c>
      <c r="O201" s="23">
        <v>1109589.57125</v>
      </c>
      <c r="P201" s="23">
        <v>0</v>
      </c>
      <c r="Q201" s="23">
        <v>988263.4589400012</v>
      </c>
      <c r="R201" s="23">
        <v>0</v>
      </c>
      <c r="S201" s="24">
        <v>2097853.0301900012</v>
      </c>
    </row>
    <row r="202" spans="1:19" x14ac:dyDescent="0.15">
      <c r="A202" s="26">
        <v>38534</v>
      </c>
      <c r="B202" s="26"/>
      <c r="C202" s="27">
        <v>104358.83485</v>
      </c>
      <c r="D202" s="27">
        <v>39326.629999999997</v>
      </c>
      <c r="E202" s="27">
        <v>0</v>
      </c>
      <c r="F202" s="27">
        <v>97141.397670000006</v>
      </c>
      <c r="G202" s="27">
        <v>1890584.18</v>
      </c>
      <c r="H202" s="27">
        <v>0</v>
      </c>
      <c r="I202" s="27">
        <v>482651.91876999999</v>
      </c>
      <c r="J202" s="27">
        <v>1401862.23175</v>
      </c>
      <c r="K202" s="27">
        <v>0</v>
      </c>
      <c r="L202" s="27">
        <v>69784.133400000006</v>
      </c>
      <c r="M202" s="27">
        <v>11691.33</v>
      </c>
      <c r="N202" s="27">
        <v>0</v>
      </c>
      <c r="O202" s="27">
        <v>753936.28469</v>
      </c>
      <c r="P202" s="27">
        <v>0</v>
      </c>
      <c r="Q202" s="27">
        <v>899896.92100999912</v>
      </c>
      <c r="R202" s="27">
        <v>0</v>
      </c>
      <c r="S202" s="19">
        <v>1653833.2056999991</v>
      </c>
    </row>
    <row r="203" spans="1:19" x14ac:dyDescent="0.15">
      <c r="A203" s="22">
        <v>38565</v>
      </c>
      <c r="B203" s="22"/>
      <c r="C203" s="23">
        <v>108485.57112000001</v>
      </c>
      <c r="D203" s="23">
        <v>43050.559999999998</v>
      </c>
      <c r="E203" s="23">
        <v>0</v>
      </c>
      <c r="F203" s="23">
        <v>166417.34612</v>
      </c>
      <c r="G203" s="23">
        <v>3440654.3484999998</v>
      </c>
      <c r="H203" s="23">
        <v>0</v>
      </c>
      <c r="I203" s="23">
        <v>623704.37691999995</v>
      </c>
      <c r="J203" s="23">
        <v>1611386.3634000001</v>
      </c>
      <c r="K203" s="23">
        <v>0</v>
      </c>
      <c r="L203" s="23">
        <v>48549.380410000005</v>
      </c>
      <c r="M203" s="23">
        <v>9208.8850000000002</v>
      </c>
      <c r="N203" s="23">
        <v>0</v>
      </c>
      <c r="O203" s="23">
        <v>947156.67456999992</v>
      </c>
      <c r="P203" s="23">
        <v>0</v>
      </c>
      <c r="Q203" s="23">
        <v>935583.38474000676</v>
      </c>
      <c r="R203" s="23">
        <v>0</v>
      </c>
      <c r="S203" s="24">
        <v>1882740.0593100067</v>
      </c>
    </row>
    <row r="204" spans="1:19" x14ac:dyDescent="0.15">
      <c r="A204" s="26">
        <v>38596</v>
      </c>
      <c r="B204" s="26"/>
      <c r="C204" s="27">
        <v>93855.556990000099</v>
      </c>
      <c r="D204" s="27">
        <v>39382.107000000004</v>
      </c>
      <c r="E204" s="27">
        <v>0</v>
      </c>
      <c r="F204" s="27">
        <v>215607.38952000003</v>
      </c>
      <c r="G204" s="27">
        <v>4540474.0959999999</v>
      </c>
      <c r="H204" s="27">
        <v>0</v>
      </c>
      <c r="I204" s="27">
        <v>551756.74514999997</v>
      </c>
      <c r="J204" s="27">
        <v>1303502.3506</v>
      </c>
      <c r="K204" s="27">
        <v>0</v>
      </c>
      <c r="L204" s="27">
        <v>64447.870749999995</v>
      </c>
      <c r="M204" s="27">
        <v>12001.3815</v>
      </c>
      <c r="N204" s="27">
        <v>0</v>
      </c>
      <c r="O204" s="27">
        <v>925667.56241000013</v>
      </c>
      <c r="P204" s="27">
        <v>0</v>
      </c>
      <c r="Q204" s="27">
        <v>982348.56562000781</v>
      </c>
      <c r="R204" s="27">
        <v>0</v>
      </c>
      <c r="S204" s="19">
        <v>1908016.1280300079</v>
      </c>
    </row>
    <row r="205" spans="1:19" x14ac:dyDescent="0.15">
      <c r="A205" s="22">
        <v>38626</v>
      </c>
      <c r="B205" s="22"/>
      <c r="C205" s="23">
        <v>80624.985100000093</v>
      </c>
      <c r="D205" s="23">
        <v>36612.902000000002</v>
      </c>
      <c r="E205" s="23">
        <v>0</v>
      </c>
      <c r="F205" s="23">
        <v>222605.07073999994</v>
      </c>
      <c r="G205" s="23">
        <v>4886501.301</v>
      </c>
      <c r="H205" s="23">
        <v>0</v>
      </c>
      <c r="I205" s="23">
        <v>508205.81215999997</v>
      </c>
      <c r="J205" s="23">
        <v>1477473.5718699999</v>
      </c>
      <c r="K205" s="23">
        <v>0</v>
      </c>
      <c r="L205" s="23">
        <v>59257.212410000007</v>
      </c>
      <c r="M205" s="23">
        <v>11663.718999999999</v>
      </c>
      <c r="N205" s="23">
        <v>0</v>
      </c>
      <c r="O205" s="23">
        <v>870693.08041000005</v>
      </c>
      <c r="P205" s="23">
        <v>0</v>
      </c>
      <c r="Q205" s="23">
        <v>918211.46224999346</v>
      </c>
      <c r="R205" s="23">
        <v>0</v>
      </c>
      <c r="S205" s="24">
        <v>1788904.5426599935</v>
      </c>
    </row>
    <row r="206" spans="1:19" x14ac:dyDescent="0.15">
      <c r="A206" s="26">
        <v>38657</v>
      </c>
      <c r="B206" s="26"/>
      <c r="C206" s="27">
        <v>118096.03554000001</v>
      </c>
      <c r="D206" s="27">
        <v>52367.567200000005</v>
      </c>
      <c r="E206" s="27">
        <v>0</v>
      </c>
      <c r="F206" s="27">
        <v>225019.16131</v>
      </c>
      <c r="G206" s="27">
        <v>4806644.8470000001</v>
      </c>
      <c r="H206" s="27">
        <v>0</v>
      </c>
      <c r="I206" s="27">
        <v>481567.93251999997</v>
      </c>
      <c r="J206" s="27">
        <v>1485180.0008</v>
      </c>
      <c r="K206" s="27">
        <v>0</v>
      </c>
      <c r="L206" s="27">
        <v>48654.166749999989</v>
      </c>
      <c r="M206" s="27">
        <v>10947.067999999999</v>
      </c>
      <c r="N206" s="27">
        <v>0</v>
      </c>
      <c r="O206" s="27">
        <v>873337.29611999996</v>
      </c>
      <c r="P206" s="27">
        <v>0</v>
      </c>
      <c r="Q206" s="27">
        <v>952861.63379000791</v>
      </c>
      <c r="R206" s="27">
        <v>0</v>
      </c>
      <c r="S206" s="19">
        <v>1826198.9299100079</v>
      </c>
    </row>
    <row r="207" spans="1:19" x14ac:dyDescent="0.15">
      <c r="A207" s="22">
        <v>38687</v>
      </c>
      <c r="B207" s="22"/>
      <c r="C207" s="23">
        <v>150320.16727999999</v>
      </c>
      <c r="D207" s="23">
        <v>65398.890200000002</v>
      </c>
      <c r="E207" s="23">
        <v>0</v>
      </c>
      <c r="F207" s="23">
        <v>229080.31505</v>
      </c>
      <c r="G207" s="23">
        <v>4822643.4989999998</v>
      </c>
      <c r="H207" s="23">
        <v>0</v>
      </c>
      <c r="I207" s="23">
        <v>531735.55865000002</v>
      </c>
      <c r="J207" s="23">
        <v>1608378.5880999998</v>
      </c>
      <c r="K207" s="23">
        <v>0</v>
      </c>
      <c r="L207" s="23">
        <v>52153.16081999999</v>
      </c>
      <c r="M207" s="23">
        <v>12183.359</v>
      </c>
      <c r="N207" s="23">
        <v>0</v>
      </c>
      <c r="O207" s="23">
        <v>963289.20180000004</v>
      </c>
      <c r="P207" s="23">
        <v>0</v>
      </c>
      <c r="Q207" s="23">
        <v>975277.85003000253</v>
      </c>
      <c r="R207" s="23">
        <v>0</v>
      </c>
      <c r="S207" s="24">
        <v>1938567.0518300026</v>
      </c>
    </row>
    <row r="208" spans="1:19" x14ac:dyDescent="0.15">
      <c r="A208" s="26"/>
      <c r="B208" s="26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19"/>
    </row>
    <row r="209" spans="1:19" x14ac:dyDescent="0.15">
      <c r="A209" s="28" t="s">
        <v>25</v>
      </c>
      <c r="B209" s="28"/>
      <c r="C209" s="29">
        <v>1472133.5510200004</v>
      </c>
      <c r="D209" s="29">
        <v>609210.15220000001</v>
      </c>
      <c r="E209" s="29">
        <v>0</v>
      </c>
      <c r="F209" s="29">
        <v>2554323.8266400001</v>
      </c>
      <c r="G209" s="29">
        <v>54400635.566</v>
      </c>
      <c r="H209" s="29">
        <v>0</v>
      </c>
      <c r="I209" s="29">
        <v>5559383.2362700002</v>
      </c>
      <c r="J209" s="29">
        <v>16836837.246819999</v>
      </c>
      <c r="K209" s="29">
        <v>0</v>
      </c>
      <c r="L209" s="29">
        <v>737157.62812000001</v>
      </c>
      <c r="M209" s="29">
        <v>137224.66576999999</v>
      </c>
      <c r="N209" s="29">
        <v>0</v>
      </c>
      <c r="O209" s="29">
        <v>10322998.242050001</v>
      </c>
      <c r="P209" s="29">
        <v>0</v>
      </c>
      <c r="Q209" s="29">
        <v>10823088.383550012</v>
      </c>
      <c r="R209" s="29">
        <v>0</v>
      </c>
      <c r="S209" s="30">
        <v>21146086.625600014</v>
      </c>
    </row>
    <row r="210" spans="1:19" x14ac:dyDescent="0.15">
      <c r="A210" s="26">
        <v>38718</v>
      </c>
      <c r="B210" s="26"/>
      <c r="C210" s="27">
        <v>104524.42606</v>
      </c>
      <c r="D210" s="27">
        <v>44209.211000000003</v>
      </c>
      <c r="E210" s="27">
        <v>0</v>
      </c>
      <c r="F210" s="27">
        <v>219498.64662000001</v>
      </c>
      <c r="G210" s="27">
        <v>4581395.8859999999</v>
      </c>
      <c r="H210" s="27">
        <v>0</v>
      </c>
      <c r="I210" s="27">
        <v>471389.94363999995</v>
      </c>
      <c r="J210" s="27">
        <v>1307318.22737</v>
      </c>
      <c r="K210" s="27">
        <v>0</v>
      </c>
      <c r="L210" s="27">
        <v>46420.557049999996</v>
      </c>
      <c r="M210" s="27">
        <v>9791.6440000000002</v>
      </c>
      <c r="N210" s="27">
        <v>0</v>
      </c>
      <c r="O210" s="27">
        <v>841833.57336999988</v>
      </c>
      <c r="P210" s="27">
        <v>0</v>
      </c>
      <c r="Q210" s="27">
        <v>826337.17561000423</v>
      </c>
      <c r="R210" s="27">
        <v>0</v>
      </c>
      <c r="S210" s="19">
        <v>1668170.7489800041</v>
      </c>
    </row>
    <row r="211" spans="1:19" x14ac:dyDescent="0.15">
      <c r="A211" s="22">
        <v>38749</v>
      </c>
      <c r="B211" s="22"/>
      <c r="C211" s="23">
        <v>132319.57095999998</v>
      </c>
      <c r="D211" s="23">
        <v>52284.673900000002</v>
      </c>
      <c r="E211" s="23">
        <v>0</v>
      </c>
      <c r="F211" s="23">
        <v>335309.88842999999</v>
      </c>
      <c r="G211" s="23">
        <v>7218840.6279999996</v>
      </c>
      <c r="H211" s="23">
        <v>0</v>
      </c>
      <c r="I211" s="23">
        <v>410561.77313000005</v>
      </c>
      <c r="J211" s="23">
        <v>1189385.85246</v>
      </c>
      <c r="K211" s="23">
        <v>0</v>
      </c>
      <c r="L211" s="23">
        <v>74037.418529999995</v>
      </c>
      <c r="M211" s="23">
        <v>14140.008</v>
      </c>
      <c r="N211" s="23">
        <v>0</v>
      </c>
      <c r="O211" s="23">
        <v>952228.6510500001</v>
      </c>
      <c r="P211" s="23">
        <v>0</v>
      </c>
      <c r="Q211" s="23">
        <v>909795.35311999836</v>
      </c>
      <c r="R211" s="23">
        <v>0</v>
      </c>
      <c r="S211" s="24">
        <v>1862024.0041699985</v>
      </c>
    </row>
    <row r="212" spans="1:19" x14ac:dyDescent="0.15">
      <c r="A212" s="26">
        <v>38777</v>
      </c>
      <c r="B212" s="26"/>
      <c r="C212" s="27">
        <v>132755.66615999999</v>
      </c>
      <c r="D212" s="27">
        <v>51821.909500000002</v>
      </c>
      <c r="E212" s="27">
        <v>0</v>
      </c>
      <c r="F212" s="27">
        <v>145674.11953999996</v>
      </c>
      <c r="G212" s="27">
        <v>2969833.3450000002</v>
      </c>
      <c r="H212" s="27">
        <v>0</v>
      </c>
      <c r="I212" s="27">
        <v>565563.82412</v>
      </c>
      <c r="J212" s="27">
        <v>1528506.6081100001</v>
      </c>
      <c r="K212" s="27">
        <v>0</v>
      </c>
      <c r="L212" s="27">
        <v>52750.911349999995</v>
      </c>
      <c r="M212" s="27">
        <v>9825.5030000000006</v>
      </c>
      <c r="N212" s="27">
        <v>0</v>
      </c>
      <c r="O212" s="27">
        <v>896744.52116999985</v>
      </c>
      <c r="P212" s="27">
        <v>0</v>
      </c>
      <c r="Q212" s="27">
        <v>1033118.9820500033</v>
      </c>
      <c r="R212" s="27">
        <v>0</v>
      </c>
      <c r="S212" s="19">
        <v>1929863.5032200031</v>
      </c>
    </row>
    <row r="213" spans="1:19" x14ac:dyDescent="0.15">
      <c r="A213" s="22">
        <v>38808</v>
      </c>
      <c r="B213" s="22"/>
      <c r="C213" s="23">
        <v>92111.551459999901</v>
      </c>
      <c r="D213" s="23">
        <v>36646.805999999997</v>
      </c>
      <c r="E213" s="23">
        <v>0</v>
      </c>
      <c r="F213" s="23">
        <v>243417.87989999997</v>
      </c>
      <c r="G213" s="23">
        <v>5040375.9479999999</v>
      </c>
      <c r="H213" s="23">
        <v>0</v>
      </c>
      <c r="I213" s="23">
        <v>530051.32942999993</v>
      </c>
      <c r="J213" s="23">
        <v>1262703.0064400001</v>
      </c>
      <c r="K213" s="23">
        <v>0</v>
      </c>
      <c r="L213" s="23">
        <v>59622.42596</v>
      </c>
      <c r="M213" s="23">
        <v>11393.36</v>
      </c>
      <c r="N213" s="23">
        <v>0</v>
      </c>
      <c r="O213" s="23">
        <v>925203.18674999976</v>
      </c>
      <c r="P213" s="23">
        <v>0</v>
      </c>
      <c r="Q213" s="23">
        <v>946957.59241999907</v>
      </c>
      <c r="R213" s="23">
        <v>0</v>
      </c>
      <c r="S213" s="24">
        <v>1872160.7791699988</v>
      </c>
    </row>
    <row r="214" spans="1:19" x14ac:dyDescent="0.15">
      <c r="A214" s="26">
        <v>38838</v>
      </c>
      <c r="B214" s="26"/>
      <c r="C214" s="27">
        <v>106351.08554</v>
      </c>
      <c r="D214" s="27">
        <v>42450.649400000002</v>
      </c>
      <c r="E214" s="27">
        <v>0</v>
      </c>
      <c r="F214" s="27">
        <v>301191.08220999996</v>
      </c>
      <c r="G214" s="27">
        <v>6573322.5690000001</v>
      </c>
      <c r="H214" s="27">
        <v>0</v>
      </c>
      <c r="I214" s="27">
        <v>603094.47977999994</v>
      </c>
      <c r="J214" s="27">
        <v>1443991.1627200001</v>
      </c>
      <c r="K214" s="27">
        <v>0</v>
      </c>
      <c r="L214" s="27">
        <v>73625.990019999997</v>
      </c>
      <c r="M214" s="27">
        <v>11552.806</v>
      </c>
      <c r="N214" s="27">
        <v>0</v>
      </c>
      <c r="O214" s="27">
        <v>1084262.6375499999</v>
      </c>
      <c r="P214" s="27">
        <v>0</v>
      </c>
      <c r="Q214" s="27">
        <v>1127418.6493000097</v>
      </c>
      <c r="R214" s="27">
        <v>0</v>
      </c>
      <c r="S214" s="19">
        <v>2211681.2868500096</v>
      </c>
    </row>
    <row r="215" spans="1:19" x14ac:dyDescent="0.15">
      <c r="A215" s="22">
        <v>38869</v>
      </c>
      <c r="B215" s="22"/>
      <c r="C215" s="23">
        <v>119248.74468</v>
      </c>
      <c r="D215" s="23">
        <v>48701.540999999997</v>
      </c>
      <c r="E215" s="23">
        <v>0</v>
      </c>
      <c r="F215" s="23">
        <v>121482.26724</v>
      </c>
      <c r="G215" s="23">
        <v>2413146.821</v>
      </c>
      <c r="H215" s="23">
        <v>0</v>
      </c>
      <c r="I215" s="23">
        <v>633536.34496999998</v>
      </c>
      <c r="J215" s="23">
        <v>1516049.25899</v>
      </c>
      <c r="K215" s="23">
        <v>0</v>
      </c>
      <c r="L215" s="23">
        <v>94951.967829999994</v>
      </c>
      <c r="M215" s="23">
        <v>12942.653</v>
      </c>
      <c r="N215" s="23">
        <v>0</v>
      </c>
      <c r="O215" s="23">
        <v>969219.32471999992</v>
      </c>
      <c r="P215" s="23">
        <v>0</v>
      </c>
      <c r="Q215" s="23">
        <v>1070144.6786499985</v>
      </c>
      <c r="R215" s="23">
        <v>0</v>
      </c>
      <c r="S215" s="24">
        <v>2039364.0033699984</v>
      </c>
    </row>
    <row r="216" spans="1:19" x14ac:dyDescent="0.15">
      <c r="A216" s="26">
        <v>38899</v>
      </c>
      <c r="B216" s="26"/>
      <c r="C216" s="27">
        <v>105920.42298999999</v>
      </c>
      <c r="D216" s="27">
        <v>44546.307000000001</v>
      </c>
      <c r="E216" s="27">
        <v>0</v>
      </c>
      <c r="F216" s="27">
        <v>181659.62251000002</v>
      </c>
      <c r="G216" s="27">
        <v>3857404.4040000001</v>
      </c>
      <c r="H216" s="27">
        <v>0</v>
      </c>
      <c r="I216" s="27">
        <v>720521.6571800001</v>
      </c>
      <c r="J216" s="27">
        <v>1649169.41701</v>
      </c>
      <c r="K216" s="27">
        <v>0</v>
      </c>
      <c r="L216" s="27">
        <v>84542.57080999999</v>
      </c>
      <c r="M216" s="27">
        <v>11301.102000000001</v>
      </c>
      <c r="N216" s="27">
        <v>0</v>
      </c>
      <c r="O216" s="27">
        <v>1092644.2734900001</v>
      </c>
      <c r="P216" s="27">
        <v>0</v>
      </c>
      <c r="Q216" s="27">
        <v>1049313.9082500059</v>
      </c>
      <c r="R216" s="27">
        <v>0</v>
      </c>
      <c r="S216" s="19">
        <v>2141958.181740006</v>
      </c>
    </row>
    <row r="217" spans="1:19" x14ac:dyDescent="0.15">
      <c r="A217" s="22">
        <v>38930</v>
      </c>
      <c r="B217" s="22"/>
      <c r="C217" s="23">
        <v>134771.76230999999</v>
      </c>
      <c r="D217" s="23">
        <v>57321.198499999999</v>
      </c>
      <c r="E217" s="23">
        <v>0</v>
      </c>
      <c r="F217" s="23">
        <v>230042.68740000002</v>
      </c>
      <c r="G217" s="23">
        <v>4898208.2829999998</v>
      </c>
      <c r="H217" s="23">
        <v>0</v>
      </c>
      <c r="I217" s="23">
        <v>563578.93854999996</v>
      </c>
      <c r="J217" s="23">
        <v>1335227.7548400001</v>
      </c>
      <c r="K217" s="23">
        <v>0</v>
      </c>
      <c r="L217" s="23">
        <v>109818.68792</v>
      </c>
      <c r="M217" s="23">
        <v>11778.217000000001</v>
      </c>
      <c r="N217" s="23">
        <v>0</v>
      </c>
      <c r="O217" s="23">
        <v>1038212.0761799999</v>
      </c>
      <c r="P217" s="23">
        <v>0</v>
      </c>
      <c r="Q217" s="23">
        <v>1091668.4387600045</v>
      </c>
      <c r="R217" s="23">
        <v>0</v>
      </c>
      <c r="S217" s="24">
        <v>2129880.5149400043</v>
      </c>
    </row>
    <row r="218" spans="1:19" x14ac:dyDescent="0.15">
      <c r="A218" s="26">
        <v>38961</v>
      </c>
      <c r="B218" s="26"/>
      <c r="C218" s="27">
        <v>127238.21519</v>
      </c>
      <c r="D218" s="27">
        <v>53210.652999999998</v>
      </c>
      <c r="E218" s="27">
        <v>0</v>
      </c>
      <c r="F218" s="27">
        <v>272999.16839999997</v>
      </c>
      <c r="G218" s="27">
        <v>5758012.4840000002</v>
      </c>
      <c r="H218" s="27">
        <v>0</v>
      </c>
      <c r="I218" s="27">
        <v>434754.89656999998</v>
      </c>
      <c r="J218" s="27">
        <v>1227974.94248</v>
      </c>
      <c r="K218" s="27">
        <v>0</v>
      </c>
      <c r="L218" s="27">
        <v>92476.060409999991</v>
      </c>
      <c r="M218" s="27">
        <v>8878.6579999999994</v>
      </c>
      <c r="N218" s="27">
        <v>0</v>
      </c>
      <c r="O218" s="27">
        <v>927468.34057</v>
      </c>
      <c r="P218" s="27">
        <v>0</v>
      </c>
      <c r="Q218" s="27">
        <v>1176774.951919998</v>
      </c>
      <c r="R218" s="27">
        <v>0</v>
      </c>
      <c r="S218" s="19">
        <v>2104243.292489998</v>
      </c>
    </row>
    <row r="219" spans="1:19" x14ac:dyDescent="0.15">
      <c r="A219" s="22">
        <v>38991</v>
      </c>
      <c r="B219" s="22"/>
      <c r="C219" s="23">
        <v>135200.87009000001</v>
      </c>
      <c r="D219" s="23">
        <v>56126.240640000004</v>
      </c>
      <c r="E219" s="23">
        <v>0</v>
      </c>
      <c r="F219" s="23">
        <v>348350.01132000005</v>
      </c>
      <c r="G219" s="23">
        <v>6916073.1560000004</v>
      </c>
      <c r="H219" s="23">
        <v>0</v>
      </c>
      <c r="I219" s="23">
        <v>476007.22115</v>
      </c>
      <c r="J219" s="23">
        <v>1449749.34671</v>
      </c>
      <c r="K219" s="23">
        <v>0</v>
      </c>
      <c r="L219" s="23">
        <v>162061.81780000002</v>
      </c>
      <c r="M219" s="23">
        <v>15833.135</v>
      </c>
      <c r="N219" s="23">
        <v>0</v>
      </c>
      <c r="O219" s="23">
        <v>1121619.9203600001</v>
      </c>
      <c r="P219" s="23">
        <v>0</v>
      </c>
      <c r="Q219" s="23">
        <v>1149952.0461699914</v>
      </c>
      <c r="R219" s="23">
        <v>0</v>
      </c>
      <c r="S219" s="24">
        <v>2271571.9665299915</v>
      </c>
    </row>
    <row r="220" spans="1:19" x14ac:dyDescent="0.15">
      <c r="A220" s="26">
        <v>39022</v>
      </c>
      <c r="B220" s="26"/>
      <c r="C220" s="27">
        <v>127786.77973000001</v>
      </c>
      <c r="D220" s="27">
        <v>52191.991999999998</v>
      </c>
      <c r="E220" s="27">
        <v>0</v>
      </c>
      <c r="F220" s="27">
        <v>278815.59690999996</v>
      </c>
      <c r="G220" s="27">
        <v>5624191.4069999997</v>
      </c>
      <c r="H220" s="27">
        <v>0</v>
      </c>
      <c r="I220" s="27">
        <v>404687.56504000002</v>
      </c>
      <c r="J220" s="27">
        <v>1246035.2750599999</v>
      </c>
      <c r="K220" s="27">
        <v>0</v>
      </c>
      <c r="L220" s="27">
        <v>125803.18203</v>
      </c>
      <c r="M220" s="27">
        <v>11466.848</v>
      </c>
      <c r="N220" s="27">
        <v>0</v>
      </c>
      <c r="O220" s="27">
        <v>937093.12370999996</v>
      </c>
      <c r="P220" s="27">
        <v>0</v>
      </c>
      <c r="Q220" s="27">
        <v>1209454.3709800038</v>
      </c>
      <c r="R220" s="27">
        <v>0</v>
      </c>
      <c r="S220" s="19">
        <v>2146547.4946900038</v>
      </c>
    </row>
    <row r="221" spans="1:19" x14ac:dyDescent="0.15">
      <c r="A221" s="22">
        <v>39052</v>
      </c>
      <c r="B221" s="22"/>
      <c r="C221" s="23">
        <v>153317.18227000002</v>
      </c>
      <c r="D221" s="23">
        <v>58277.366999999998</v>
      </c>
      <c r="E221" s="23">
        <v>0</v>
      </c>
      <c r="F221" s="23">
        <v>247978.61838999999</v>
      </c>
      <c r="G221" s="23">
        <v>5219224.7029999997</v>
      </c>
      <c r="H221" s="23">
        <v>0</v>
      </c>
      <c r="I221" s="23">
        <v>519378.62174999993</v>
      </c>
      <c r="J221" s="23">
        <v>1516238.6174600001</v>
      </c>
      <c r="K221" s="23">
        <v>0</v>
      </c>
      <c r="L221" s="23">
        <v>130738.00349999999</v>
      </c>
      <c r="M221" s="23">
        <v>11654.378000000001</v>
      </c>
      <c r="N221" s="23">
        <v>0</v>
      </c>
      <c r="O221" s="23">
        <v>1051412.4259099998</v>
      </c>
      <c r="P221" s="23">
        <v>0</v>
      </c>
      <c r="Q221" s="23">
        <v>1083091.915709998</v>
      </c>
      <c r="R221" s="23">
        <v>0</v>
      </c>
      <c r="S221" s="24">
        <v>2134504.3416199978</v>
      </c>
    </row>
    <row r="222" spans="1:19" x14ac:dyDescent="0.15">
      <c r="A222" s="26"/>
      <c r="B222" s="26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19"/>
    </row>
    <row r="223" spans="1:19" x14ac:dyDescent="0.15">
      <c r="A223" s="28" t="s">
        <v>26</v>
      </c>
      <c r="B223" s="28"/>
      <c r="C223" s="29">
        <v>1471546.2774400001</v>
      </c>
      <c r="D223" s="29">
        <v>597788.54893999989</v>
      </c>
      <c r="E223" s="29">
        <v>0</v>
      </c>
      <c r="F223" s="29">
        <v>2926419.5888699996</v>
      </c>
      <c r="G223" s="29">
        <v>61070029.634000003</v>
      </c>
      <c r="H223" s="29">
        <v>0</v>
      </c>
      <c r="I223" s="29">
        <v>6333126.5953099988</v>
      </c>
      <c r="J223" s="29">
        <v>16672349.46965</v>
      </c>
      <c r="K223" s="29">
        <v>0</v>
      </c>
      <c r="L223" s="29">
        <v>1106849.5932100001</v>
      </c>
      <c r="M223" s="29">
        <v>140558.31200000001</v>
      </c>
      <c r="N223" s="29">
        <v>0</v>
      </c>
      <c r="O223" s="29">
        <v>11837942.05483</v>
      </c>
      <c r="P223" s="29">
        <v>0</v>
      </c>
      <c r="Q223" s="29">
        <v>12674028.062940016</v>
      </c>
      <c r="R223" s="29">
        <v>0</v>
      </c>
      <c r="S223" s="30">
        <v>24511970.117770016</v>
      </c>
    </row>
    <row r="224" spans="1:19" x14ac:dyDescent="0.15">
      <c r="A224" s="26">
        <v>39083</v>
      </c>
      <c r="B224" s="26"/>
      <c r="C224" s="27">
        <v>152099.83538999999</v>
      </c>
      <c r="D224" s="27">
        <v>55316.962679999997</v>
      </c>
      <c r="E224" s="27">
        <v>0</v>
      </c>
      <c r="F224" s="27">
        <v>274475.90711000003</v>
      </c>
      <c r="G224" s="27">
        <v>5612068.2030500006</v>
      </c>
      <c r="H224" s="27">
        <v>0</v>
      </c>
      <c r="I224" s="27">
        <v>445704.65273000003</v>
      </c>
      <c r="J224" s="27">
        <v>1432834.0883600002</v>
      </c>
      <c r="K224" s="27">
        <v>0</v>
      </c>
      <c r="L224" s="27">
        <v>24836.286050000002</v>
      </c>
      <c r="M224" s="27">
        <v>2274.6039999999998</v>
      </c>
      <c r="N224" s="27">
        <v>0</v>
      </c>
      <c r="O224" s="27">
        <v>897116.68128000014</v>
      </c>
      <c r="P224" s="27">
        <v>0</v>
      </c>
      <c r="Q224" s="27">
        <v>946551.28370998777</v>
      </c>
      <c r="R224" s="27">
        <v>0</v>
      </c>
      <c r="S224" s="19">
        <v>1843667.9649899879</v>
      </c>
    </row>
    <row r="225" spans="1:19" x14ac:dyDescent="0.15">
      <c r="A225" s="22">
        <v>39114</v>
      </c>
      <c r="B225" s="22"/>
      <c r="C225" s="23">
        <v>148169.89811999997</v>
      </c>
      <c r="D225" s="23">
        <v>54819.783600000002</v>
      </c>
      <c r="E225" s="23">
        <v>0</v>
      </c>
      <c r="F225" s="23">
        <v>250768.81562999994</v>
      </c>
      <c r="G225" s="23">
        <v>5203767.1050000004</v>
      </c>
      <c r="H225" s="23">
        <v>0</v>
      </c>
      <c r="I225" s="23">
        <v>348734.90019999997</v>
      </c>
      <c r="J225" s="23">
        <v>1020749.61518</v>
      </c>
      <c r="K225" s="23">
        <v>0</v>
      </c>
      <c r="L225" s="23">
        <v>64996.428140000004</v>
      </c>
      <c r="M225" s="23">
        <v>5626.0010000000002</v>
      </c>
      <c r="N225" s="23">
        <v>0</v>
      </c>
      <c r="O225" s="23">
        <v>812670.04208999989</v>
      </c>
      <c r="P225" s="23">
        <v>0</v>
      </c>
      <c r="Q225" s="23">
        <v>1102099.5647299918</v>
      </c>
      <c r="R225" s="23">
        <v>0</v>
      </c>
      <c r="S225" s="24">
        <v>1914769.6068199917</v>
      </c>
    </row>
    <row r="226" spans="1:19" x14ac:dyDescent="0.15">
      <c r="A226" s="26">
        <v>39142</v>
      </c>
      <c r="B226" s="26"/>
      <c r="C226" s="27">
        <v>138154.56099999999</v>
      </c>
      <c r="D226" s="27">
        <v>51668.913</v>
      </c>
      <c r="E226" s="27">
        <v>0</v>
      </c>
      <c r="F226" s="27">
        <v>413278.67960999993</v>
      </c>
      <c r="G226" s="27">
        <v>8331865.4419999998</v>
      </c>
      <c r="H226" s="27">
        <v>0</v>
      </c>
      <c r="I226" s="27">
        <v>529720.27610000002</v>
      </c>
      <c r="J226" s="27">
        <v>1482046.4433899999</v>
      </c>
      <c r="K226" s="27">
        <v>0</v>
      </c>
      <c r="L226" s="27">
        <v>50802.904150000002</v>
      </c>
      <c r="M226" s="27">
        <v>4366.8890000000001</v>
      </c>
      <c r="N226" s="27">
        <v>0</v>
      </c>
      <c r="O226" s="27">
        <v>1131956.4208600002</v>
      </c>
      <c r="P226" s="27">
        <v>0</v>
      </c>
      <c r="Q226" s="27">
        <v>1252700.1966200101</v>
      </c>
      <c r="R226" s="27">
        <v>0</v>
      </c>
      <c r="S226" s="19">
        <v>2384656.6174800103</v>
      </c>
    </row>
    <row r="227" spans="1:19" x14ac:dyDescent="0.15">
      <c r="A227" s="22">
        <v>39173</v>
      </c>
      <c r="B227" s="22"/>
      <c r="C227" s="23">
        <v>109169.1863</v>
      </c>
      <c r="D227" s="23">
        <v>41560.317900000002</v>
      </c>
      <c r="E227" s="23">
        <v>0</v>
      </c>
      <c r="F227" s="23">
        <v>405134.75026000006</v>
      </c>
      <c r="G227" s="23">
        <v>8426806.4399999995</v>
      </c>
      <c r="H227" s="23">
        <v>0</v>
      </c>
      <c r="I227" s="23">
        <v>526547.53317999991</v>
      </c>
      <c r="J227" s="23">
        <v>1379581.76079</v>
      </c>
      <c r="K227" s="23">
        <v>0</v>
      </c>
      <c r="L227" s="23">
        <v>295413.21541</v>
      </c>
      <c r="M227" s="23">
        <v>23598.24655</v>
      </c>
      <c r="N227" s="23">
        <v>0</v>
      </c>
      <c r="O227" s="23">
        <v>1336264.68515</v>
      </c>
      <c r="P227" s="23">
        <v>0</v>
      </c>
      <c r="Q227" s="23">
        <v>1161485.6813399985</v>
      </c>
      <c r="R227" s="23">
        <v>0</v>
      </c>
      <c r="S227" s="24">
        <v>2497750.3664899985</v>
      </c>
    </row>
    <row r="228" spans="1:19" x14ac:dyDescent="0.15">
      <c r="A228" s="26">
        <v>39203</v>
      </c>
      <c r="B228" s="26"/>
      <c r="C228" s="27">
        <v>119160.50258</v>
      </c>
      <c r="D228" s="27">
        <v>46326.203509999999</v>
      </c>
      <c r="E228" s="27">
        <v>0</v>
      </c>
      <c r="F228" s="27">
        <v>303256.21380999999</v>
      </c>
      <c r="G228" s="27">
        <v>6105008.6699999999</v>
      </c>
      <c r="H228" s="27">
        <v>0</v>
      </c>
      <c r="I228" s="27">
        <v>587088.10164000001</v>
      </c>
      <c r="J228" s="27">
        <v>1408755.5780799999</v>
      </c>
      <c r="K228" s="27">
        <v>0</v>
      </c>
      <c r="L228" s="27">
        <v>368551.96726</v>
      </c>
      <c r="M228" s="27">
        <v>24079.52</v>
      </c>
      <c r="N228" s="27">
        <v>0</v>
      </c>
      <c r="O228" s="27">
        <v>1378056.78529</v>
      </c>
      <c r="P228" s="27">
        <v>0</v>
      </c>
      <c r="Q228" s="27">
        <v>1349922.8959499989</v>
      </c>
      <c r="R228" s="27">
        <v>0</v>
      </c>
      <c r="S228" s="19">
        <v>2727979.6812399989</v>
      </c>
    </row>
    <row r="229" spans="1:19" x14ac:dyDescent="0.15">
      <c r="A229" s="22">
        <v>39234</v>
      </c>
      <c r="B229" s="22"/>
      <c r="C229" s="23">
        <v>124744.92955</v>
      </c>
      <c r="D229" s="23">
        <v>48751.082799999996</v>
      </c>
      <c r="E229" s="23">
        <v>0</v>
      </c>
      <c r="F229" s="23">
        <v>122921.00902999999</v>
      </c>
      <c r="G229" s="23">
        <v>2433899.1860000002</v>
      </c>
      <c r="H229" s="23">
        <v>0</v>
      </c>
      <c r="I229" s="23">
        <v>474083.71082000004</v>
      </c>
      <c r="J229" s="23">
        <v>1218466.4109499999</v>
      </c>
      <c r="K229" s="23">
        <v>0</v>
      </c>
      <c r="L229" s="23">
        <v>200977.62678999998</v>
      </c>
      <c r="M229" s="23">
        <v>11492.075000000001</v>
      </c>
      <c r="N229" s="23">
        <v>0</v>
      </c>
      <c r="O229" s="23">
        <v>922727.27619</v>
      </c>
      <c r="P229" s="23">
        <v>0</v>
      </c>
      <c r="Q229" s="23">
        <v>1191531.5286200042</v>
      </c>
      <c r="R229" s="23">
        <v>0</v>
      </c>
      <c r="S229" s="24">
        <v>2114258.8048100043</v>
      </c>
    </row>
    <row r="230" spans="1:19" x14ac:dyDescent="0.15">
      <c r="A230" s="26">
        <v>39264</v>
      </c>
      <c r="B230" s="26"/>
      <c r="C230" s="27">
        <v>150479.79880000002</v>
      </c>
      <c r="D230" s="27">
        <v>58357.374759999999</v>
      </c>
      <c r="E230" s="27">
        <v>0</v>
      </c>
      <c r="F230" s="27">
        <v>386331.79138000007</v>
      </c>
      <c r="G230" s="27">
        <v>7622522.068</v>
      </c>
      <c r="H230" s="27">
        <v>0</v>
      </c>
      <c r="I230" s="27">
        <v>721434.83415000013</v>
      </c>
      <c r="J230" s="27">
        <v>1550162.2054300001</v>
      </c>
      <c r="K230" s="27">
        <v>0</v>
      </c>
      <c r="L230" s="27">
        <v>111828.62029000001</v>
      </c>
      <c r="M230" s="27">
        <v>7062.0645400000003</v>
      </c>
      <c r="N230" s="27">
        <v>0</v>
      </c>
      <c r="O230" s="27">
        <v>1370075.0446200003</v>
      </c>
      <c r="P230" s="27">
        <v>0</v>
      </c>
      <c r="Q230" s="27">
        <v>1278071.5099999956</v>
      </c>
      <c r="R230" s="27">
        <v>0</v>
      </c>
      <c r="S230" s="19">
        <v>2648146.5546199959</v>
      </c>
    </row>
    <row r="231" spans="1:19" x14ac:dyDescent="0.15">
      <c r="A231" s="22">
        <v>39295</v>
      </c>
      <c r="B231" s="22"/>
      <c r="C231" s="23">
        <v>147662.80477000002</v>
      </c>
      <c r="D231" s="23">
        <v>55958.037210000002</v>
      </c>
      <c r="E231" s="23">
        <v>0</v>
      </c>
      <c r="F231" s="23">
        <v>390043.18768999993</v>
      </c>
      <c r="G231" s="23">
        <v>7315020.5659999996</v>
      </c>
      <c r="H231" s="23">
        <v>0</v>
      </c>
      <c r="I231" s="23">
        <v>588361.00592000003</v>
      </c>
      <c r="J231" s="23">
        <v>1329788.37213</v>
      </c>
      <c r="K231" s="23">
        <v>0</v>
      </c>
      <c r="L231" s="23">
        <v>105553.57168000001</v>
      </c>
      <c r="M231" s="23">
        <v>8832.8870000000006</v>
      </c>
      <c r="N231" s="23">
        <v>0</v>
      </c>
      <c r="O231" s="23">
        <v>1231620.5700600001</v>
      </c>
      <c r="P231" s="23">
        <v>0</v>
      </c>
      <c r="Q231" s="23">
        <v>1389381.0288800087</v>
      </c>
      <c r="R231" s="23">
        <v>0</v>
      </c>
      <c r="S231" s="24">
        <v>2621001.5989400088</v>
      </c>
    </row>
    <row r="232" spans="1:19" x14ac:dyDescent="0.15">
      <c r="A232" s="26">
        <v>39326</v>
      </c>
      <c r="B232" s="26"/>
      <c r="C232" s="27">
        <v>132466.79757999998</v>
      </c>
      <c r="D232" s="27">
        <v>48717.058299999997</v>
      </c>
      <c r="E232" s="27">
        <v>0</v>
      </c>
      <c r="F232" s="27">
        <v>163036.53732999999</v>
      </c>
      <c r="G232" s="27">
        <v>2992846.0240000002</v>
      </c>
      <c r="H232" s="27">
        <v>0</v>
      </c>
      <c r="I232" s="27">
        <v>729649.64052999998</v>
      </c>
      <c r="J232" s="27">
        <v>1507002.4017400001</v>
      </c>
      <c r="K232" s="27">
        <v>0</v>
      </c>
      <c r="L232" s="27">
        <v>68076.863530000002</v>
      </c>
      <c r="M232" s="27">
        <v>6987.9220700000005</v>
      </c>
      <c r="N232" s="27">
        <v>0</v>
      </c>
      <c r="O232" s="27">
        <v>1093229.8389699999</v>
      </c>
      <c r="P232" s="27">
        <v>0</v>
      </c>
      <c r="Q232" s="27">
        <v>1429939.9435299956</v>
      </c>
      <c r="R232" s="27">
        <v>0</v>
      </c>
      <c r="S232" s="19">
        <v>2523169.7824999955</v>
      </c>
    </row>
    <row r="233" spans="1:19" x14ac:dyDescent="0.15">
      <c r="A233" s="22">
        <v>39356</v>
      </c>
      <c r="B233" s="22"/>
      <c r="C233" s="23">
        <v>138191.00102000003</v>
      </c>
      <c r="D233" s="23">
        <v>48330.785000000003</v>
      </c>
      <c r="E233" s="23">
        <v>0</v>
      </c>
      <c r="F233" s="23">
        <v>163527.84556999998</v>
      </c>
      <c r="G233" s="23">
        <v>2882767.986</v>
      </c>
      <c r="H233" s="23">
        <v>0</v>
      </c>
      <c r="I233" s="23">
        <v>677831.85849999997</v>
      </c>
      <c r="J233" s="23">
        <v>1336150.87427</v>
      </c>
      <c r="K233" s="23">
        <v>0</v>
      </c>
      <c r="L233" s="23">
        <v>93714.544389999995</v>
      </c>
      <c r="M233" s="23">
        <v>9758.8580000000002</v>
      </c>
      <c r="N233" s="23">
        <v>0</v>
      </c>
      <c r="O233" s="23">
        <v>1073265.24948</v>
      </c>
      <c r="P233" s="23">
        <v>0</v>
      </c>
      <c r="Q233" s="23">
        <v>1550383.6572900109</v>
      </c>
      <c r="R233" s="23">
        <v>0</v>
      </c>
      <c r="S233" s="24">
        <v>2623648.9067700109</v>
      </c>
    </row>
    <row r="234" spans="1:19" x14ac:dyDescent="0.15">
      <c r="A234" s="26">
        <v>39387</v>
      </c>
      <c r="B234" s="26"/>
      <c r="C234" s="27">
        <v>153638.96138999998</v>
      </c>
      <c r="D234" s="27">
        <v>53346.186950000003</v>
      </c>
      <c r="E234" s="27">
        <v>0</v>
      </c>
      <c r="F234" s="27">
        <v>321880.11165000004</v>
      </c>
      <c r="G234" s="27">
        <v>5791556.2533999998</v>
      </c>
      <c r="H234" s="27">
        <v>0</v>
      </c>
      <c r="I234" s="27">
        <v>852834.07520000008</v>
      </c>
      <c r="J234" s="27">
        <v>1556286.94206</v>
      </c>
      <c r="K234" s="27">
        <v>0</v>
      </c>
      <c r="L234" s="27">
        <v>118261.44614</v>
      </c>
      <c r="M234" s="27">
        <v>12051.727000000001</v>
      </c>
      <c r="N234" s="27">
        <v>0</v>
      </c>
      <c r="O234" s="27">
        <v>1446614.5943799999</v>
      </c>
      <c r="P234" s="27">
        <v>0</v>
      </c>
      <c r="Q234" s="27">
        <v>1706038.2528700011</v>
      </c>
      <c r="R234" s="27">
        <v>0</v>
      </c>
      <c r="S234" s="19">
        <v>3152652.847250001</v>
      </c>
    </row>
    <row r="235" spans="1:19" x14ac:dyDescent="0.15">
      <c r="A235" s="22">
        <v>39417</v>
      </c>
      <c r="B235" s="22"/>
      <c r="C235" s="23">
        <v>215483.92655999999</v>
      </c>
      <c r="D235" s="23">
        <v>74291.190390000003</v>
      </c>
      <c r="E235" s="23">
        <v>0</v>
      </c>
      <c r="F235" s="23">
        <v>409228.70737999998</v>
      </c>
      <c r="G235" s="23">
        <v>7195649.2580000004</v>
      </c>
      <c r="H235" s="23">
        <v>0</v>
      </c>
      <c r="I235" s="23">
        <v>840942.78325999982</v>
      </c>
      <c r="J235" s="23">
        <v>1499912.02033</v>
      </c>
      <c r="K235" s="23">
        <v>0</v>
      </c>
      <c r="L235" s="23">
        <v>210544.53952000002</v>
      </c>
      <c r="M235" s="23">
        <v>21264.736000000001</v>
      </c>
      <c r="N235" s="23">
        <v>0</v>
      </c>
      <c r="O235" s="23">
        <v>1676199.9567199999</v>
      </c>
      <c r="P235" s="23">
        <v>0</v>
      </c>
      <c r="Q235" s="23">
        <v>1551336.2289100077</v>
      </c>
      <c r="R235" s="23">
        <v>0</v>
      </c>
      <c r="S235" s="24">
        <v>3227536.1856300076</v>
      </c>
    </row>
    <row r="236" spans="1:19" x14ac:dyDescent="0.15">
      <c r="A236" s="26"/>
      <c r="B236" s="26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19"/>
    </row>
    <row r="237" spans="1:19" x14ac:dyDescent="0.15">
      <c r="A237" s="28" t="s">
        <v>27</v>
      </c>
      <c r="B237" s="28"/>
      <c r="C237" s="29">
        <v>1729422.20306</v>
      </c>
      <c r="D237" s="29">
        <v>637443.8960999999</v>
      </c>
      <c r="E237" s="29">
        <v>0</v>
      </c>
      <c r="F237" s="29">
        <v>3603883.55645</v>
      </c>
      <c r="G237" s="29">
        <v>69913777.201450005</v>
      </c>
      <c r="H237" s="29">
        <v>0</v>
      </c>
      <c r="I237" s="29">
        <v>7322933.3722300008</v>
      </c>
      <c r="J237" s="29">
        <v>16721736.712709999</v>
      </c>
      <c r="K237" s="29">
        <v>0</v>
      </c>
      <c r="L237" s="29">
        <v>1713558.0133500001</v>
      </c>
      <c r="M237" s="29">
        <v>137395.53015999999</v>
      </c>
      <c r="N237" s="29">
        <v>0</v>
      </c>
      <c r="O237" s="29">
        <v>14369797.145090001</v>
      </c>
      <c r="P237" s="29">
        <v>0</v>
      </c>
      <c r="Q237" s="29">
        <v>15909441.772450006</v>
      </c>
      <c r="R237" s="29">
        <v>0</v>
      </c>
      <c r="S237" s="30">
        <v>30279238.917540006</v>
      </c>
    </row>
    <row r="238" spans="1:19" x14ac:dyDescent="0.15">
      <c r="A238" s="26">
        <v>39448</v>
      </c>
      <c r="B238" s="26"/>
      <c r="C238" s="27">
        <v>198825.48640999902</v>
      </c>
      <c r="D238" s="27">
        <v>66968.937210000004</v>
      </c>
      <c r="E238" s="27">
        <v>0</v>
      </c>
      <c r="F238" s="27">
        <v>331415.08194999991</v>
      </c>
      <c r="G238" s="27">
        <v>5680613.4029999999</v>
      </c>
      <c r="H238" s="27">
        <v>0</v>
      </c>
      <c r="I238" s="27">
        <v>869484.59819999989</v>
      </c>
      <c r="J238" s="27">
        <v>1629314.81724</v>
      </c>
      <c r="K238" s="27">
        <v>0</v>
      </c>
      <c r="L238" s="27">
        <v>164671.83159000002</v>
      </c>
      <c r="M238" s="27">
        <v>17404.438999999998</v>
      </c>
      <c r="N238" s="27">
        <v>0</v>
      </c>
      <c r="O238" s="27">
        <v>1564396.998149999</v>
      </c>
      <c r="P238" s="27">
        <v>0</v>
      </c>
      <c r="Q238" s="27">
        <v>1277909.2948599951</v>
      </c>
      <c r="R238" s="27">
        <v>0</v>
      </c>
      <c r="S238" s="19">
        <v>2842306.2930099941</v>
      </c>
    </row>
    <row r="239" spans="1:19" x14ac:dyDescent="0.15">
      <c r="A239" s="22">
        <v>39479</v>
      </c>
      <c r="B239" s="22"/>
      <c r="C239" s="23">
        <v>204067.31193999999</v>
      </c>
      <c r="D239" s="23">
        <v>67361.415389999995</v>
      </c>
      <c r="E239" s="23">
        <v>0</v>
      </c>
      <c r="F239" s="23">
        <v>320377.02695999999</v>
      </c>
      <c r="G239" s="23">
        <v>4652213.2580000004</v>
      </c>
      <c r="H239" s="23">
        <v>0</v>
      </c>
      <c r="I239" s="23">
        <v>798291.27030999993</v>
      </c>
      <c r="J239" s="23">
        <v>1398562.92521</v>
      </c>
      <c r="K239" s="23">
        <v>0</v>
      </c>
      <c r="L239" s="23">
        <v>84736.854550000004</v>
      </c>
      <c r="M239" s="23">
        <v>9583.8619999999992</v>
      </c>
      <c r="N239" s="23">
        <v>0</v>
      </c>
      <c r="O239" s="23">
        <v>1407472.46376</v>
      </c>
      <c r="P239" s="23">
        <v>0</v>
      </c>
      <c r="Q239" s="23">
        <v>1414997.6752700123</v>
      </c>
      <c r="R239" s="23">
        <v>0</v>
      </c>
      <c r="S239" s="24">
        <v>2822470.1390300123</v>
      </c>
    </row>
    <row r="240" spans="1:19" x14ac:dyDescent="0.15">
      <c r="A240" s="26">
        <v>39508</v>
      </c>
      <c r="B240" s="26"/>
      <c r="C240" s="27">
        <v>185607.100769999</v>
      </c>
      <c r="D240" s="27">
        <v>57226.524219999999</v>
      </c>
      <c r="E240" s="27">
        <v>0</v>
      </c>
      <c r="F240" s="27">
        <v>451517.17270000011</v>
      </c>
      <c r="G240" s="27">
        <v>6990127.2520000003</v>
      </c>
      <c r="H240" s="27">
        <v>0</v>
      </c>
      <c r="I240" s="27">
        <v>1018802.6592100001</v>
      </c>
      <c r="J240" s="27">
        <v>1646668.8310799999</v>
      </c>
      <c r="K240" s="27">
        <v>0</v>
      </c>
      <c r="L240" s="27">
        <v>0</v>
      </c>
      <c r="M240" s="27">
        <v>0</v>
      </c>
      <c r="N240" s="27">
        <v>0</v>
      </c>
      <c r="O240" s="27">
        <v>1655926.9326799992</v>
      </c>
      <c r="P240" s="27">
        <v>0</v>
      </c>
      <c r="Q240" s="27">
        <v>1351360.7373399916</v>
      </c>
      <c r="R240" s="27">
        <v>0</v>
      </c>
      <c r="S240" s="19">
        <v>3007287.6700199908</v>
      </c>
    </row>
    <row r="241" spans="1:19" x14ac:dyDescent="0.15">
      <c r="A241" s="22">
        <v>39539</v>
      </c>
      <c r="B241" s="22"/>
      <c r="C241" s="23">
        <v>166087.90116000001</v>
      </c>
      <c r="D241" s="23">
        <v>50739.646249999998</v>
      </c>
      <c r="E241" s="23">
        <v>0</v>
      </c>
      <c r="F241" s="23">
        <v>505207.22527000005</v>
      </c>
      <c r="G241" s="23">
        <v>7198798.0988400001</v>
      </c>
      <c r="H241" s="23">
        <v>0</v>
      </c>
      <c r="I241" s="23">
        <v>1008096.9446400001</v>
      </c>
      <c r="J241" s="23">
        <v>1608214.8790599999</v>
      </c>
      <c r="K241" s="23">
        <v>0</v>
      </c>
      <c r="L241" s="23">
        <v>106611.59653</v>
      </c>
      <c r="M241" s="23">
        <v>11156.51</v>
      </c>
      <c r="N241" s="23">
        <v>0</v>
      </c>
      <c r="O241" s="23">
        <v>1786003.6676</v>
      </c>
      <c r="P241" s="23">
        <v>0</v>
      </c>
      <c r="Q241" s="23">
        <v>1579416.6325599703</v>
      </c>
      <c r="R241" s="23">
        <v>0</v>
      </c>
      <c r="S241" s="24">
        <v>3365420.3001599703</v>
      </c>
    </row>
    <row r="242" spans="1:19" x14ac:dyDescent="0.15">
      <c r="A242" s="26">
        <v>39569</v>
      </c>
      <c r="B242" s="26"/>
      <c r="C242" s="27">
        <v>147222.77594999998</v>
      </c>
      <c r="D242" s="27">
        <v>45862.843850000005</v>
      </c>
      <c r="E242" s="27">
        <v>0</v>
      </c>
      <c r="F242" s="27">
        <v>443902.91029999993</v>
      </c>
      <c r="G242" s="27">
        <v>5948871.7640000004</v>
      </c>
      <c r="H242" s="27">
        <v>0</v>
      </c>
      <c r="I242" s="27">
        <v>1202916.8017799999</v>
      </c>
      <c r="J242" s="27">
        <v>1655378.7288800001</v>
      </c>
      <c r="K242" s="27">
        <v>0</v>
      </c>
      <c r="L242" s="27">
        <v>59587.449399999998</v>
      </c>
      <c r="M242" s="27">
        <v>6263.6180000000004</v>
      </c>
      <c r="N242" s="27">
        <v>0</v>
      </c>
      <c r="O242" s="27">
        <v>1853629.9374299997</v>
      </c>
      <c r="P242" s="27">
        <v>0</v>
      </c>
      <c r="Q242" s="27">
        <v>1538985.0620500117</v>
      </c>
      <c r="R242" s="27">
        <v>0</v>
      </c>
      <c r="S242" s="19">
        <v>3392614.9994800114</v>
      </c>
    </row>
    <row r="243" spans="1:19" x14ac:dyDescent="0.15">
      <c r="A243" s="22">
        <v>39600</v>
      </c>
      <c r="B243" s="22"/>
      <c r="C243" s="23">
        <v>159400.14936000001</v>
      </c>
      <c r="D243" s="23">
        <v>49633.923210000001</v>
      </c>
      <c r="E243" s="23">
        <v>0</v>
      </c>
      <c r="F243" s="23">
        <v>526592.74990000005</v>
      </c>
      <c r="G243" s="23">
        <v>6747135.9510000004</v>
      </c>
      <c r="H243" s="23">
        <v>0</v>
      </c>
      <c r="I243" s="23">
        <v>1460898.8228800001</v>
      </c>
      <c r="J243" s="23">
        <v>1832508.60577</v>
      </c>
      <c r="K243" s="23">
        <v>0</v>
      </c>
      <c r="L243" s="23">
        <v>115973.5361</v>
      </c>
      <c r="M243" s="23">
        <v>13539.116</v>
      </c>
      <c r="N243" s="23">
        <v>0</v>
      </c>
      <c r="O243" s="23">
        <v>2262865.2582400003</v>
      </c>
      <c r="P243" s="23">
        <v>0</v>
      </c>
      <c r="Q243" s="23">
        <v>1412789.0741699929</v>
      </c>
      <c r="R243" s="23">
        <v>0</v>
      </c>
      <c r="S243" s="24">
        <v>3675654.3324099933</v>
      </c>
    </row>
    <row r="244" spans="1:19" x14ac:dyDescent="0.15">
      <c r="A244" s="26">
        <v>39630</v>
      </c>
      <c r="B244" s="26"/>
      <c r="C244" s="27">
        <v>172324.08334000001</v>
      </c>
      <c r="D244" s="27">
        <v>53000.024969999999</v>
      </c>
      <c r="E244" s="27">
        <v>0</v>
      </c>
      <c r="F244" s="27">
        <v>512078.76364000002</v>
      </c>
      <c r="G244" s="27">
        <v>6177986.1550000003</v>
      </c>
      <c r="H244" s="27">
        <v>0</v>
      </c>
      <c r="I244" s="27">
        <v>1335526.4751399998</v>
      </c>
      <c r="J244" s="27">
        <v>1706649.1396499998</v>
      </c>
      <c r="K244" s="27">
        <v>0</v>
      </c>
      <c r="L244" s="27">
        <v>104469.95621999999</v>
      </c>
      <c r="M244" s="27">
        <v>14216.303</v>
      </c>
      <c r="N244" s="27">
        <v>0</v>
      </c>
      <c r="O244" s="27">
        <v>2124399.2783399997</v>
      </c>
      <c r="P244" s="27">
        <v>0</v>
      </c>
      <c r="Q244" s="27">
        <v>1677285.9478700021</v>
      </c>
      <c r="R244" s="27">
        <v>0</v>
      </c>
      <c r="S244" s="19">
        <v>3801685.2262100019</v>
      </c>
    </row>
    <row r="245" spans="1:19" x14ac:dyDescent="0.15">
      <c r="A245" s="22">
        <v>39661</v>
      </c>
      <c r="B245" s="22"/>
      <c r="C245" s="23">
        <v>116587.0757</v>
      </c>
      <c r="D245" s="23">
        <v>35684.096319999997</v>
      </c>
      <c r="E245" s="23">
        <v>0</v>
      </c>
      <c r="F245" s="23">
        <v>388721.12408000004</v>
      </c>
      <c r="G245" s="23">
        <v>4689357.5433799997</v>
      </c>
      <c r="H245" s="23">
        <v>0</v>
      </c>
      <c r="I245" s="23">
        <v>1274604.9894699999</v>
      </c>
      <c r="J245" s="23">
        <v>1869421.6178900001</v>
      </c>
      <c r="K245" s="23">
        <v>0</v>
      </c>
      <c r="L245" s="23">
        <v>59520.276860000005</v>
      </c>
      <c r="M245" s="23">
        <v>8991.1710000000003</v>
      </c>
      <c r="N245" s="23">
        <v>0</v>
      </c>
      <c r="O245" s="23">
        <v>1839433.4661099999</v>
      </c>
      <c r="P245" s="23">
        <v>0</v>
      </c>
      <c r="Q245" s="23">
        <v>1454753.6805400015</v>
      </c>
      <c r="R245" s="23">
        <v>0</v>
      </c>
      <c r="S245" s="24">
        <v>3294187.1466500014</v>
      </c>
    </row>
    <row r="246" spans="1:19" x14ac:dyDescent="0.15">
      <c r="A246" s="26">
        <v>39692</v>
      </c>
      <c r="B246" s="26"/>
      <c r="C246" s="27">
        <v>129225.45651999999</v>
      </c>
      <c r="D246" s="27">
        <v>38984.305990000001</v>
      </c>
      <c r="E246" s="27">
        <v>0</v>
      </c>
      <c r="F246" s="27">
        <v>416759.48066999996</v>
      </c>
      <c r="G246" s="27">
        <v>4671753.6679999996</v>
      </c>
      <c r="H246" s="27">
        <v>0</v>
      </c>
      <c r="I246" s="27">
        <v>1208662.1399300001</v>
      </c>
      <c r="J246" s="27">
        <v>1921589.4292500003</v>
      </c>
      <c r="K246" s="27">
        <v>0</v>
      </c>
      <c r="L246" s="27">
        <v>34900.508179999997</v>
      </c>
      <c r="M246" s="27">
        <v>5581.1379999999999</v>
      </c>
      <c r="N246" s="27">
        <v>0</v>
      </c>
      <c r="O246" s="27">
        <v>1789547.5852999999</v>
      </c>
      <c r="P246" s="27">
        <v>0</v>
      </c>
      <c r="Q246" s="27">
        <v>1344446.5407699961</v>
      </c>
      <c r="R246" s="27">
        <v>0</v>
      </c>
      <c r="S246" s="19">
        <v>3133994.126069996</v>
      </c>
    </row>
    <row r="247" spans="1:19" x14ac:dyDescent="0.15">
      <c r="A247" s="22">
        <v>39722</v>
      </c>
      <c r="B247" s="22"/>
      <c r="C247" s="23">
        <v>128629.70684</v>
      </c>
      <c r="D247" s="23">
        <v>38962.216399999998</v>
      </c>
      <c r="E247" s="23">
        <v>0</v>
      </c>
      <c r="F247" s="23">
        <v>372997.86142999993</v>
      </c>
      <c r="G247" s="23">
        <v>4479652.5566699998</v>
      </c>
      <c r="H247" s="23">
        <v>0</v>
      </c>
      <c r="I247" s="23">
        <v>899103.41599999985</v>
      </c>
      <c r="J247" s="23">
        <v>2095937.7869199996</v>
      </c>
      <c r="K247" s="23">
        <v>0</v>
      </c>
      <c r="L247" s="23">
        <v>0.15</v>
      </c>
      <c r="M247" s="23">
        <v>4.913E-2</v>
      </c>
      <c r="N247" s="23">
        <v>0</v>
      </c>
      <c r="O247" s="23">
        <v>1400731.1342699998</v>
      </c>
      <c r="P247" s="23">
        <v>0</v>
      </c>
      <c r="Q247" s="23">
        <v>1580374.1836199807</v>
      </c>
      <c r="R247" s="23">
        <v>0</v>
      </c>
      <c r="S247" s="24">
        <v>2981105.3178899805</v>
      </c>
    </row>
    <row r="248" spans="1:19" x14ac:dyDescent="0.15">
      <c r="A248" s="26">
        <v>39753</v>
      </c>
      <c r="B248" s="26"/>
      <c r="C248" s="27">
        <v>99065.95839</v>
      </c>
      <c r="D248" s="27">
        <v>33184.167600000001</v>
      </c>
      <c r="E248" s="27">
        <v>0</v>
      </c>
      <c r="F248" s="27">
        <v>119325.14159999999</v>
      </c>
      <c r="G248" s="27">
        <v>1079152.56825</v>
      </c>
      <c r="H248" s="27">
        <v>0</v>
      </c>
      <c r="I248" s="27">
        <v>647674.43090000015</v>
      </c>
      <c r="J248" s="27">
        <v>1987773.3091300002</v>
      </c>
      <c r="K248" s="27">
        <v>0</v>
      </c>
      <c r="L248" s="27">
        <v>13064.4501</v>
      </c>
      <c r="M248" s="27">
        <v>2633.1689999999999</v>
      </c>
      <c r="N248" s="27">
        <v>0</v>
      </c>
      <c r="O248" s="27">
        <v>879129.98099000019</v>
      </c>
      <c r="P248" s="27">
        <v>0</v>
      </c>
      <c r="Q248" s="27">
        <v>1366248.7455400005</v>
      </c>
      <c r="R248" s="27">
        <v>0</v>
      </c>
      <c r="S248" s="19">
        <v>2245378.7265300006</v>
      </c>
    </row>
    <row r="249" spans="1:19" x14ac:dyDescent="0.15">
      <c r="A249" s="22">
        <v>39783</v>
      </c>
      <c r="B249" s="22"/>
      <c r="C249" s="23">
        <v>147923.52896</v>
      </c>
      <c r="D249" s="23">
        <v>49424.789600000004</v>
      </c>
      <c r="E249" s="23">
        <v>0</v>
      </c>
      <c r="F249" s="23">
        <v>123714.03393000002</v>
      </c>
      <c r="G249" s="23">
        <v>1350276.8130000001</v>
      </c>
      <c r="H249" s="23">
        <v>0</v>
      </c>
      <c r="I249" s="23">
        <v>486439.05461000005</v>
      </c>
      <c r="J249" s="23">
        <v>2015912.6424200002</v>
      </c>
      <c r="K249" s="23">
        <v>0</v>
      </c>
      <c r="L249" s="23">
        <v>34677.353310000006</v>
      </c>
      <c r="M249" s="23">
        <v>5630.45</v>
      </c>
      <c r="N249" s="23">
        <v>0</v>
      </c>
      <c r="O249" s="23">
        <v>792753.97081000009</v>
      </c>
      <c r="P249" s="23">
        <v>0</v>
      </c>
      <c r="Q249" s="23">
        <v>1431517.0391200145</v>
      </c>
      <c r="R249" s="23">
        <v>0</v>
      </c>
      <c r="S249" s="24">
        <v>2224271.0099300146</v>
      </c>
    </row>
    <row r="250" spans="1:19" x14ac:dyDescent="0.15">
      <c r="A250" s="26"/>
      <c r="B250" s="26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19"/>
    </row>
    <row r="251" spans="1:19" x14ac:dyDescent="0.15">
      <c r="A251" s="28" t="s">
        <v>28</v>
      </c>
      <c r="B251" s="28"/>
      <c r="C251" s="29">
        <v>1854966.5353399981</v>
      </c>
      <c r="D251" s="29">
        <v>587032.8910099999</v>
      </c>
      <c r="E251" s="29">
        <v>0</v>
      </c>
      <c r="F251" s="29">
        <v>4512608.5724299997</v>
      </c>
      <c r="G251" s="29">
        <v>59665939.03114</v>
      </c>
      <c r="H251" s="29">
        <v>0</v>
      </c>
      <c r="I251" s="29">
        <v>12210501.60307</v>
      </c>
      <c r="J251" s="29">
        <v>21367932.712500002</v>
      </c>
      <c r="K251" s="29">
        <v>0</v>
      </c>
      <c r="L251" s="29">
        <v>778213.96283999993</v>
      </c>
      <c r="M251" s="29">
        <v>94999.825129999997</v>
      </c>
      <c r="N251" s="29">
        <v>0</v>
      </c>
      <c r="O251" s="29">
        <v>19356290.673679996</v>
      </c>
      <c r="P251" s="29">
        <v>0</v>
      </c>
      <c r="Q251" s="29">
        <v>17430084.613709968</v>
      </c>
      <c r="R251" s="29">
        <v>0</v>
      </c>
      <c r="S251" s="30">
        <v>36786375.287389964</v>
      </c>
    </row>
    <row r="252" spans="1:19" x14ac:dyDescent="0.15">
      <c r="A252" s="26">
        <v>39814</v>
      </c>
      <c r="B252" s="26"/>
      <c r="C252" s="27">
        <v>177017.62547999999</v>
      </c>
      <c r="D252" s="27">
        <v>61494.922810000004</v>
      </c>
      <c r="E252" s="27">
        <v>0</v>
      </c>
      <c r="F252" s="27">
        <v>668973.02278</v>
      </c>
      <c r="G252" s="27">
        <v>7780738.9833000004</v>
      </c>
      <c r="H252" s="27">
        <v>0</v>
      </c>
      <c r="I252" s="27">
        <v>504771.02468000003</v>
      </c>
      <c r="J252" s="27">
        <v>2159948.9548999998</v>
      </c>
      <c r="K252" s="27">
        <v>0</v>
      </c>
      <c r="L252" s="27">
        <v>63845.782930000001</v>
      </c>
      <c r="M252" s="27">
        <v>18095.207890000001</v>
      </c>
      <c r="N252" s="27">
        <v>0</v>
      </c>
      <c r="O252" s="27">
        <v>1414607.4558699999</v>
      </c>
      <c r="P252" s="27">
        <v>0</v>
      </c>
      <c r="Q252" s="27">
        <v>1111090.4369999974</v>
      </c>
      <c r="R252" s="27">
        <v>0</v>
      </c>
      <c r="S252" s="19">
        <v>2525697.8928699973</v>
      </c>
    </row>
    <row r="253" spans="1:19" x14ac:dyDescent="0.15">
      <c r="A253" s="22">
        <v>39845</v>
      </c>
      <c r="B253" s="22"/>
      <c r="C253" s="23">
        <v>156675.64384</v>
      </c>
      <c r="D253" s="23">
        <v>53514.887990000003</v>
      </c>
      <c r="E253" s="23">
        <v>0</v>
      </c>
      <c r="F253" s="23">
        <v>321658.58664999995</v>
      </c>
      <c r="G253" s="23">
        <v>4176550.1513299998</v>
      </c>
      <c r="H253" s="23">
        <v>0</v>
      </c>
      <c r="I253" s="23">
        <v>455776.56351999997</v>
      </c>
      <c r="J253" s="23">
        <v>1918976.9470799998</v>
      </c>
      <c r="K253" s="23">
        <v>0</v>
      </c>
      <c r="L253" s="23">
        <v>56709.148520000002</v>
      </c>
      <c r="M253" s="23">
        <v>17185.982</v>
      </c>
      <c r="N253" s="23">
        <v>0</v>
      </c>
      <c r="O253" s="23">
        <v>990819.94253</v>
      </c>
      <c r="P253" s="23">
        <v>0</v>
      </c>
      <c r="Q253" s="23">
        <v>1349297.6799999988</v>
      </c>
      <c r="R253" s="23">
        <v>0</v>
      </c>
      <c r="S253" s="24">
        <v>2340117.6225299989</v>
      </c>
    </row>
    <row r="254" spans="1:19" x14ac:dyDescent="0.15">
      <c r="A254" s="26">
        <v>39873</v>
      </c>
      <c r="B254" s="26"/>
      <c r="C254" s="27">
        <v>146496.08424</v>
      </c>
      <c r="D254" s="27">
        <v>48967.427189999995</v>
      </c>
      <c r="E254" s="27">
        <v>0</v>
      </c>
      <c r="F254" s="27">
        <v>535507.33900000004</v>
      </c>
      <c r="G254" s="27">
        <v>6487238.8209300004</v>
      </c>
      <c r="H254" s="27">
        <v>0</v>
      </c>
      <c r="I254" s="27">
        <v>568200.14936000004</v>
      </c>
      <c r="J254" s="27">
        <v>1852600.04323</v>
      </c>
      <c r="K254" s="27">
        <v>0</v>
      </c>
      <c r="L254" s="27">
        <v>58417.764840000003</v>
      </c>
      <c r="M254" s="27">
        <v>17522.805969999998</v>
      </c>
      <c r="N254" s="27">
        <v>0</v>
      </c>
      <c r="O254" s="27">
        <v>1308621.3374400001</v>
      </c>
      <c r="P254" s="27">
        <v>0</v>
      </c>
      <c r="Q254" s="27">
        <v>1402710.77082</v>
      </c>
      <c r="R254" s="27">
        <v>0</v>
      </c>
      <c r="S254" s="19">
        <v>2711332.1082600001</v>
      </c>
    </row>
    <row r="255" spans="1:19" x14ac:dyDescent="0.15">
      <c r="A255" s="22">
        <v>39904</v>
      </c>
      <c r="B255" s="22"/>
      <c r="C255" s="23">
        <v>115571.77537999999</v>
      </c>
      <c r="D255" s="23">
        <v>37744.555220000002</v>
      </c>
      <c r="E255" s="23">
        <v>0</v>
      </c>
      <c r="F255" s="23">
        <v>415192.45782000001</v>
      </c>
      <c r="G255" s="23">
        <v>5182765.8656000001</v>
      </c>
      <c r="H255" s="23">
        <v>0</v>
      </c>
      <c r="I255" s="23">
        <v>624796.78966999997</v>
      </c>
      <c r="J255" s="23">
        <v>1920026.5167800002</v>
      </c>
      <c r="K255" s="23">
        <v>0</v>
      </c>
      <c r="L255" s="23">
        <v>49780.63149</v>
      </c>
      <c r="M255" s="23">
        <v>15761.815000000001</v>
      </c>
      <c r="N255" s="23">
        <v>0</v>
      </c>
      <c r="O255" s="23">
        <v>1205341.65436</v>
      </c>
      <c r="P255" s="23">
        <v>0</v>
      </c>
      <c r="Q255" s="23">
        <v>1222229.1346399998</v>
      </c>
      <c r="R255" s="23">
        <v>0</v>
      </c>
      <c r="S255" s="24">
        <v>2427570.7889999999</v>
      </c>
    </row>
    <row r="256" spans="1:19" x14ac:dyDescent="0.15">
      <c r="A256" s="26">
        <v>39934</v>
      </c>
      <c r="B256" s="26"/>
      <c r="C256" s="27">
        <v>104808.81933</v>
      </c>
      <c r="D256" s="27">
        <v>30634.978800000001</v>
      </c>
      <c r="E256" s="27">
        <v>0</v>
      </c>
      <c r="F256" s="27">
        <v>503976.22982999997</v>
      </c>
      <c r="G256" s="27">
        <v>6304462.5659999996</v>
      </c>
      <c r="H256" s="27">
        <v>0</v>
      </c>
      <c r="I256" s="27">
        <v>784293.28647000005</v>
      </c>
      <c r="J256" s="27">
        <v>2108009.8249900001</v>
      </c>
      <c r="K256" s="27">
        <v>0</v>
      </c>
      <c r="L256" s="27">
        <v>23213.390480000002</v>
      </c>
      <c r="M256" s="27">
        <v>6789.3940000000002</v>
      </c>
      <c r="N256" s="27">
        <v>0</v>
      </c>
      <c r="O256" s="27">
        <v>1416291.7261100002</v>
      </c>
      <c r="P256" s="27">
        <v>0</v>
      </c>
      <c r="Q256" s="27">
        <v>1326227.1893300004</v>
      </c>
      <c r="R256" s="27">
        <v>0</v>
      </c>
      <c r="S256" s="24">
        <v>2742518.9154400006</v>
      </c>
    </row>
    <row r="257" spans="1:19" x14ac:dyDescent="0.15">
      <c r="A257" s="22">
        <v>39965</v>
      </c>
      <c r="B257" s="22"/>
      <c r="C257" s="23">
        <v>140583.37039</v>
      </c>
      <c r="D257" s="23">
        <v>37425.819810000001</v>
      </c>
      <c r="E257" s="23">
        <v>0</v>
      </c>
      <c r="F257" s="23">
        <v>435526.98269999999</v>
      </c>
      <c r="G257" s="23">
        <v>5447194.1579999998</v>
      </c>
      <c r="H257" s="23">
        <v>0</v>
      </c>
      <c r="I257" s="23">
        <v>910629.92290000012</v>
      </c>
      <c r="J257" s="23">
        <v>1941298.64341</v>
      </c>
      <c r="K257" s="23">
        <v>0</v>
      </c>
      <c r="L257" s="23">
        <v>53647.666060000003</v>
      </c>
      <c r="M257" s="23">
        <v>14253.279</v>
      </c>
      <c r="N257" s="23">
        <v>0</v>
      </c>
      <c r="O257" s="23">
        <v>1540387.94205</v>
      </c>
      <c r="P257" s="23">
        <v>0</v>
      </c>
      <c r="Q257" s="23">
        <v>1197695.2437700008</v>
      </c>
      <c r="R257" s="23">
        <v>0</v>
      </c>
      <c r="S257" s="24">
        <v>2738083.1858200007</v>
      </c>
    </row>
    <row r="258" spans="1:19" x14ac:dyDescent="0.15">
      <c r="A258" s="26">
        <v>39995</v>
      </c>
      <c r="B258" s="26"/>
      <c r="C258" s="27">
        <v>130797.2095</v>
      </c>
      <c r="D258" s="27">
        <v>34411.592210000003</v>
      </c>
      <c r="E258" s="27">
        <v>0</v>
      </c>
      <c r="F258" s="27">
        <v>475026.76773000002</v>
      </c>
      <c r="G258" s="27">
        <v>6014399.1330000004</v>
      </c>
      <c r="H258" s="27">
        <v>0</v>
      </c>
      <c r="I258" s="27">
        <v>920545.03481999994</v>
      </c>
      <c r="J258" s="27">
        <v>2153097.8263099999</v>
      </c>
      <c r="K258" s="27">
        <v>0</v>
      </c>
      <c r="L258" s="27">
        <v>54641.571170000003</v>
      </c>
      <c r="M258" s="27">
        <v>13020.942999999999</v>
      </c>
      <c r="N258" s="27">
        <v>0</v>
      </c>
      <c r="O258" s="27">
        <v>1581010.5832199999</v>
      </c>
      <c r="P258" s="27">
        <v>0</v>
      </c>
      <c r="Q258" s="27">
        <v>1317589.8264800026</v>
      </c>
      <c r="R258" s="27">
        <v>0</v>
      </c>
      <c r="S258" s="19">
        <v>2898600.4097000025</v>
      </c>
    </row>
    <row r="259" spans="1:19" x14ac:dyDescent="0.15">
      <c r="A259" s="22">
        <v>40026</v>
      </c>
      <c r="B259" s="22"/>
      <c r="C259" s="23">
        <v>107656.1501</v>
      </c>
      <c r="D259" s="23">
        <v>27276.060570000001</v>
      </c>
      <c r="E259" s="23">
        <v>0</v>
      </c>
      <c r="F259" s="23">
        <v>380503.57926999999</v>
      </c>
      <c r="G259" s="23">
        <v>5183323.7439999999</v>
      </c>
      <c r="H259" s="23">
        <v>0</v>
      </c>
      <c r="I259" s="23">
        <v>1067495.0919600001</v>
      </c>
      <c r="J259" s="23">
        <v>2353677.4076900003</v>
      </c>
      <c r="K259" s="23">
        <v>0</v>
      </c>
      <c r="L259" s="23">
        <v>50577.435239999999</v>
      </c>
      <c r="M259" s="23">
        <v>10188.623</v>
      </c>
      <c r="N259" s="23">
        <v>0</v>
      </c>
      <c r="O259" s="23">
        <v>1606232.2565700002</v>
      </c>
      <c r="P259" s="23">
        <v>0</v>
      </c>
      <c r="Q259" s="23">
        <v>1067237.2442399999</v>
      </c>
      <c r="R259" s="23">
        <v>0</v>
      </c>
      <c r="S259" s="24">
        <v>2673469.5008100001</v>
      </c>
    </row>
    <row r="260" spans="1:19" x14ac:dyDescent="0.15">
      <c r="A260" s="26">
        <v>40057</v>
      </c>
      <c r="B260" s="26"/>
      <c r="C260" s="27">
        <v>88727.458810000113</v>
      </c>
      <c r="D260" s="27">
        <v>22642.912100000001</v>
      </c>
      <c r="E260" s="27">
        <v>0</v>
      </c>
      <c r="F260" s="27">
        <v>436460.86924999993</v>
      </c>
      <c r="G260" s="27">
        <v>5367592.5830100002</v>
      </c>
      <c r="H260" s="27">
        <v>0</v>
      </c>
      <c r="I260" s="27">
        <v>927494.96851000004</v>
      </c>
      <c r="J260" s="27">
        <v>2000474.5936399999</v>
      </c>
      <c r="K260" s="27">
        <v>0</v>
      </c>
      <c r="L260" s="27">
        <v>58580.499750000003</v>
      </c>
      <c r="M260" s="27">
        <v>11245.949000000001</v>
      </c>
      <c r="N260" s="27">
        <v>0</v>
      </c>
      <c r="O260" s="27">
        <v>1511263.7963200002</v>
      </c>
      <c r="P260" s="27">
        <v>0</v>
      </c>
      <c r="Q260" s="27">
        <v>1284719.4184600012</v>
      </c>
      <c r="R260" s="27">
        <v>0</v>
      </c>
      <c r="S260" s="19">
        <v>2795983.2147800014</v>
      </c>
    </row>
    <row r="261" spans="1:19" x14ac:dyDescent="0.15">
      <c r="A261" s="22">
        <v>40087</v>
      </c>
      <c r="B261" s="22"/>
      <c r="C261" s="23">
        <v>110827.08414000001</v>
      </c>
      <c r="D261" s="23">
        <v>28841.7824</v>
      </c>
      <c r="E261" s="23">
        <v>0</v>
      </c>
      <c r="F261" s="23">
        <v>393909.47938999999</v>
      </c>
      <c r="G261" s="23">
        <v>5439545.9679899998</v>
      </c>
      <c r="H261" s="23">
        <v>0</v>
      </c>
      <c r="I261" s="23">
        <v>1197929.3536299998</v>
      </c>
      <c r="J261" s="23">
        <v>2441635.3608800001</v>
      </c>
      <c r="K261" s="23">
        <v>0</v>
      </c>
      <c r="L261" s="23">
        <v>89802.159280000007</v>
      </c>
      <c r="M261" s="23">
        <v>15257.304</v>
      </c>
      <c r="N261" s="23">
        <v>0</v>
      </c>
      <c r="O261" s="23">
        <v>1792468.0764399997</v>
      </c>
      <c r="P261" s="23">
        <v>0</v>
      </c>
      <c r="Q261" s="23">
        <v>1156218.4647899999</v>
      </c>
      <c r="R261" s="23">
        <v>0</v>
      </c>
      <c r="S261" s="24">
        <v>2948686.5412299996</v>
      </c>
    </row>
    <row r="262" spans="1:19" x14ac:dyDescent="0.15">
      <c r="A262" s="26">
        <v>40118</v>
      </c>
      <c r="B262" s="26"/>
      <c r="C262" s="27">
        <v>115304.17899</v>
      </c>
      <c r="D262" s="27">
        <v>30439.268600000003</v>
      </c>
      <c r="E262" s="27">
        <v>0</v>
      </c>
      <c r="F262" s="27">
        <v>392189.07368000003</v>
      </c>
      <c r="G262" s="27">
        <v>5318207.1236999994</v>
      </c>
      <c r="H262" s="27">
        <v>0</v>
      </c>
      <c r="I262" s="27">
        <v>1114512.9457999999</v>
      </c>
      <c r="J262" s="27">
        <v>2207980.83207</v>
      </c>
      <c r="K262" s="27">
        <v>0</v>
      </c>
      <c r="L262" s="27">
        <v>79484.166900000011</v>
      </c>
      <c r="M262" s="27">
        <v>14241.388999999999</v>
      </c>
      <c r="N262" s="27">
        <v>0</v>
      </c>
      <c r="O262" s="27">
        <v>1701490.36537</v>
      </c>
      <c r="P262" s="27">
        <v>0</v>
      </c>
      <c r="Q262" s="27">
        <v>1159804.1144600038</v>
      </c>
      <c r="R262" s="27">
        <v>0</v>
      </c>
      <c r="S262" s="19">
        <v>2861294.4798300038</v>
      </c>
    </row>
    <row r="263" spans="1:19" x14ac:dyDescent="0.15">
      <c r="A263" s="22">
        <v>40148</v>
      </c>
      <c r="B263" s="22"/>
      <c r="C263" s="23">
        <v>148232.0987</v>
      </c>
      <c r="D263" s="23">
        <v>41360.535329999999</v>
      </c>
      <c r="E263" s="23">
        <v>0</v>
      </c>
      <c r="F263" s="23">
        <v>457460.93362000003</v>
      </c>
      <c r="G263" s="23">
        <v>5982290.0364899999</v>
      </c>
      <c r="H263" s="23">
        <v>0</v>
      </c>
      <c r="I263" s="23">
        <v>1191056.83136</v>
      </c>
      <c r="J263" s="23">
        <v>2485001.6402399996</v>
      </c>
      <c r="K263" s="23">
        <v>0</v>
      </c>
      <c r="L263" s="23">
        <v>87233.767459999988</v>
      </c>
      <c r="M263" s="23">
        <v>16009.135</v>
      </c>
      <c r="N263" s="23">
        <v>0</v>
      </c>
      <c r="O263" s="23">
        <v>1883983.63114</v>
      </c>
      <c r="P263" s="23">
        <v>0</v>
      </c>
      <c r="Q263" s="23">
        <v>1298988.4187799937</v>
      </c>
      <c r="R263" s="23">
        <v>0</v>
      </c>
      <c r="S263" s="24">
        <v>3182972.0499199936</v>
      </c>
    </row>
    <row r="264" spans="1:19" x14ac:dyDescent="0.15">
      <c r="A264" s="26"/>
      <c r="B264" s="26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19"/>
    </row>
    <row r="265" spans="1:19" x14ac:dyDescent="0.15">
      <c r="A265" s="28" t="s">
        <v>29</v>
      </c>
      <c r="B265" s="28"/>
      <c r="C265" s="29">
        <v>1542697.4989000002</v>
      </c>
      <c r="D265" s="29">
        <v>454754.74303000001</v>
      </c>
      <c r="E265" s="29">
        <v>0</v>
      </c>
      <c r="F265" s="29">
        <v>5416385.3217200004</v>
      </c>
      <c r="G265" s="29">
        <v>68684309.13335</v>
      </c>
      <c r="H265" s="29">
        <v>0</v>
      </c>
      <c r="I265" s="29">
        <v>10267501.962680001</v>
      </c>
      <c r="J265" s="29">
        <v>25542728.591220003</v>
      </c>
      <c r="K265" s="29">
        <v>0</v>
      </c>
      <c r="L265" s="29">
        <v>725933.98412000015</v>
      </c>
      <c r="M265" s="29">
        <v>169571.82686</v>
      </c>
      <c r="N265" s="29">
        <v>0</v>
      </c>
      <c r="O265" s="29">
        <v>17952518.767420001</v>
      </c>
      <c r="P265" s="29">
        <v>0</v>
      </c>
      <c r="Q265" s="29">
        <v>14893807.942770001</v>
      </c>
      <c r="R265" s="29">
        <v>0</v>
      </c>
      <c r="S265" s="30">
        <v>32846326.710190002</v>
      </c>
    </row>
    <row r="266" spans="1:19" x14ac:dyDescent="0.15">
      <c r="A266" s="26">
        <v>40179</v>
      </c>
      <c r="B266" s="26"/>
      <c r="C266" s="27">
        <v>132034.27121000004</v>
      </c>
      <c r="D266" s="27">
        <v>33561.541509999995</v>
      </c>
      <c r="E266" s="27">
        <v>0</v>
      </c>
      <c r="F266" s="27">
        <v>504215.42300999997</v>
      </c>
      <c r="G266" s="27">
        <v>6192523.0668000001</v>
      </c>
      <c r="H266" s="27">
        <v>0</v>
      </c>
      <c r="I266" s="27">
        <v>1204788.27089</v>
      </c>
      <c r="J266" s="27">
        <v>2330375.5937200002</v>
      </c>
      <c r="K266" s="27">
        <v>0</v>
      </c>
      <c r="L266" s="27">
        <v>57965.948790000009</v>
      </c>
      <c r="M266" s="27">
        <v>10195.578</v>
      </c>
      <c r="N266" s="27">
        <v>0</v>
      </c>
      <c r="O266" s="27">
        <v>1899003.9139</v>
      </c>
      <c r="P266" s="27">
        <v>0</v>
      </c>
      <c r="Q266" s="27">
        <v>1014429.5627899999</v>
      </c>
      <c r="R266" s="27">
        <v>0</v>
      </c>
      <c r="S266" s="19">
        <v>2913433.4766899999</v>
      </c>
    </row>
    <row r="267" spans="1:19" x14ac:dyDescent="0.15">
      <c r="A267" s="22">
        <v>40210</v>
      </c>
      <c r="B267" s="22"/>
      <c r="C267" s="23">
        <v>121786.17701000003</v>
      </c>
      <c r="D267" s="23">
        <v>29956.795389999996</v>
      </c>
      <c r="E267" s="23">
        <v>0</v>
      </c>
      <c r="F267" s="23">
        <v>408571.96986999997</v>
      </c>
      <c r="G267" s="23">
        <v>5371358.2630000003</v>
      </c>
      <c r="H267" s="23">
        <v>0</v>
      </c>
      <c r="I267" s="23">
        <v>1187706.7193400001</v>
      </c>
      <c r="J267" s="23">
        <v>2441229.0061300001</v>
      </c>
      <c r="K267" s="23">
        <v>0</v>
      </c>
      <c r="L267" s="23">
        <v>81003.708480000001</v>
      </c>
      <c r="M267" s="23">
        <v>14205.825999999999</v>
      </c>
      <c r="N267" s="23">
        <v>0</v>
      </c>
      <c r="O267" s="23">
        <v>1799068.5747000002</v>
      </c>
      <c r="P267" s="23">
        <v>0</v>
      </c>
      <c r="Q267" s="23">
        <v>1070087.5746899936</v>
      </c>
      <c r="R267" s="23">
        <v>0</v>
      </c>
      <c r="S267" s="24">
        <v>2869156.1493899939</v>
      </c>
    </row>
    <row r="268" spans="1:19" x14ac:dyDescent="0.15">
      <c r="A268" s="26">
        <v>40238</v>
      </c>
      <c r="B268" s="26"/>
      <c r="C268" s="27">
        <v>155464.64000000004</v>
      </c>
      <c r="D268" s="27">
        <v>37345.842029999993</v>
      </c>
      <c r="E268" s="27">
        <v>0</v>
      </c>
      <c r="F268" s="27">
        <v>464791.80246000004</v>
      </c>
      <c r="G268" s="27">
        <v>5606606.5248400001</v>
      </c>
      <c r="H268" s="27">
        <v>0</v>
      </c>
      <c r="I268" s="27">
        <v>1260767.3237900003</v>
      </c>
      <c r="J268" s="27">
        <v>2458579.99548</v>
      </c>
      <c r="K268" s="27">
        <v>0</v>
      </c>
      <c r="L268" s="27">
        <v>57391.052330000006</v>
      </c>
      <c r="M268" s="27">
        <v>9748.3829999999998</v>
      </c>
      <c r="N268" s="27">
        <v>0</v>
      </c>
      <c r="O268" s="27">
        <v>1938414.8185800004</v>
      </c>
      <c r="P268" s="27">
        <v>0</v>
      </c>
      <c r="Q268" s="27">
        <v>1399488.3920799938</v>
      </c>
      <c r="R268" s="27">
        <v>0</v>
      </c>
      <c r="S268" s="19">
        <v>3337903.2106599943</v>
      </c>
    </row>
    <row r="269" spans="1:19" x14ac:dyDescent="0.15">
      <c r="A269" s="22">
        <v>40269</v>
      </c>
      <c r="B269" s="22"/>
      <c r="C269" s="23">
        <v>128847.03570000004</v>
      </c>
      <c r="D269" s="23">
        <v>30351.129789999999</v>
      </c>
      <c r="E269" s="23">
        <v>0</v>
      </c>
      <c r="F269" s="23">
        <v>504967.6895600002</v>
      </c>
      <c r="G269" s="23">
        <v>5848251.5312000001</v>
      </c>
      <c r="H269" s="23">
        <v>0</v>
      </c>
      <c r="I269" s="23">
        <v>1496446.1803900001</v>
      </c>
      <c r="J269" s="23">
        <v>2871615.05168</v>
      </c>
      <c r="K269" s="23">
        <v>0</v>
      </c>
      <c r="L269" s="23">
        <v>111595.78094</v>
      </c>
      <c r="M269" s="23">
        <v>16833.944</v>
      </c>
      <c r="N269" s="23">
        <v>0</v>
      </c>
      <c r="O269" s="23">
        <v>2241856.6865900001</v>
      </c>
      <c r="P269" s="23">
        <v>0</v>
      </c>
      <c r="Q269" s="23">
        <v>1249121.3415300101</v>
      </c>
      <c r="R269" s="23">
        <v>0</v>
      </c>
      <c r="S269" s="24">
        <v>3490978.0281200102</v>
      </c>
    </row>
    <row r="270" spans="1:19" x14ac:dyDescent="0.15">
      <c r="A270" s="26">
        <v>40299</v>
      </c>
      <c r="B270" s="26"/>
      <c r="C270" s="27">
        <v>156524.25986999995</v>
      </c>
      <c r="D270" s="27">
        <v>36686.7336</v>
      </c>
      <c r="E270" s="27">
        <v>0</v>
      </c>
      <c r="F270" s="27">
        <v>659279.45140999998</v>
      </c>
      <c r="G270" s="27">
        <v>8386487.7350000003</v>
      </c>
      <c r="H270" s="27">
        <v>0</v>
      </c>
      <c r="I270" s="27">
        <v>1282922.9023400003</v>
      </c>
      <c r="J270" s="27">
        <v>2744663.7165700002</v>
      </c>
      <c r="K270" s="27">
        <v>0</v>
      </c>
      <c r="L270" s="27">
        <v>95655.473050000015</v>
      </c>
      <c r="M270" s="27">
        <v>11760.144</v>
      </c>
      <c r="N270" s="27">
        <v>0</v>
      </c>
      <c r="O270" s="27">
        <v>2194382.0866700001</v>
      </c>
      <c r="P270" s="27">
        <v>0</v>
      </c>
      <c r="Q270" s="27">
        <v>1318948.7377099926</v>
      </c>
      <c r="R270" s="27">
        <v>0</v>
      </c>
      <c r="S270" s="19">
        <v>3513330.8243799927</v>
      </c>
    </row>
    <row r="271" spans="1:19" x14ac:dyDescent="0.15">
      <c r="A271" s="22">
        <v>40330</v>
      </c>
      <c r="B271" s="22"/>
      <c r="C271" s="23">
        <v>147878.32088999997</v>
      </c>
      <c r="D271" s="23">
        <v>34824.466609999996</v>
      </c>
      <c r="E271" s="23">
        <v>0</v>
      </c>
      <c r="F271" s="23">
        <v>571395.59757999994</v>
      </c>
      <c r="G271" s="23">
        <v>6927080.6655000001</v>
      </c>
      <c r="H271" s="23">
        <v>0</v>
      </c>
      <c r="I271" s="23">
        <v>1194244.2773500001</v>
      </c>
      <c r="J271" s="23">
        <v>2514665.0513400002</v>
      </c>
      <c r="K271" s="23">
        <v>0</v>
      </c>
      <c r="L271" s="23">
        <v>92246.125990000015</v>
      </c>
      <c r="M271" s="23">
        <v>12571.064</v>
      </c>
      <c r="N271" s="23">
        <v>0</v>
      </c>
      <c r="O271" s="23">
        <v>2005764.3218100001</v>
      </c>
      <c r="P271" s="23">
        <v>0</v>
      </c>
      <c r="Q271" s="23">
        <v>1054863.4632500107</v>
      </c>
      <c r="R271" s="23">
        <v>0</v>
      </c>
      <c r="S271" s="24">
        <v>3060627.7850600109</v>
      </c>
    </row>
    <row r="272" spans="1:19" x14ac:dyDescent="0.15">
      <c r="A272" s="26">
        <v>40360</v>
      </c>
      <c r="B272" s="26"/>
      <c r="C272" s="27">
        <v>127906.73298999996</v>
      </c>
      <c r="D272" s="27">
        <v>28032.501</v>
      </c>
      <c r="E272" s="27">
        <v>0</v>
      </c>
      <c r="F272" s="27">
        <v>449656.41311999998</v>
      </c>
      <c r="G272" s="27">
        <v>5568822.0663000001</v>
      </c>
      <c r="H272" s="27">
        <v>0</v>
      </c>
      <c r="I272" s="27">
        <v>1452874.1580700001</v>
      </c>
      <c r="J272" s="27">
        <v>2984472.1793299997</v>
      </c>
      <c r="K272" s="27">
        <v>0</v>
      </c>
      <c r="L272" s="27">
        <v>73434.129849999998</v>
      </c>
      <c r="M272" s="27">
        <v>11573.8</v>
      </c>
      <c r="N272" s="27">
        <v>0</v>
      </c>
      <c r="O272" s="27">
        <v>2103871.4340300001</v>
      </c>
      <c r="P272" s="27">
        <v>0</v>
      </c>
      <c r="Q272" s="27">
        <v>1053754.5447699991</v>
      </c>
      <c r="R272" s="27">
        <v>0</v>
      </c>
      <c r="S272" s="19">
        <v>3157625.9787999992</v>
      </c>
    </row>
    <row r="273" spans="1:19" x14ac:dyDescent="0.15">
      <c r="A273" s="22">
        <v>40391</v>
      </c>
      <c r="B273" s="22"/>
      <c r="C273" s="23">
        <v>134257.34020999999</v>
      </c>
      <c r="D273" s="23">
        <v>27600.649980000002</v>
      </c>
      <c r="E273" s="23">
        <v>0</v>
      </c>
      <c r="F273" s="23">
        <v>579947.20061000006</v>
      </c>
      <c r="G273" s="23">
        <v>6803518.4419999998</v>
      </c>
      <c r="H273" s="23">
        <v>0</v>
      </c>
      <c r="I273" s="23">
        <v>1434213.6713899998</v>
      </c>
      <c r="J273" s="23">
        <v>2929428.6282899999</v>
      </c>
      <c r="K273" s="23">
        <v>0</v>
      </c>
      <c r="L273" s="23">
        <v>65004.820119999997</v>
      </c>
      <c r="M273" s="23">
        <v>10018.321</v>
      </c>
      <c r="N273" s="23">
        <v>0</v>
      </c>
      <c r="O273" s="23">
        <v>2213423.0323299994</v>
      </c>
      <c r="P273" s="23">
        <v>0</v>
      </c>
      <c r="Q273" s="23">
        <v>1077812.9777300209</v>
      </c>
      <c r="R273" s="23">
        <v>0</v>
      </c>
      <c r="S273" s="24">
        <v>3291236.0100600203</v>
      </c>
    </row>
    <row r="274" spans="1:19" x14ac:dyDescent="0.15">
      <c r="A274" s="26">
        <v>40422</v>
      </c>
      <c r="B274" s="26"/>
      <c r="C274" s="27">
        <v>127006.98607000001</v>
      </c>
      <c r="D274" s="27">
        <v>25315.033579999999</v>
      </c>
      <c r="E274" s="27">
        <v>0</v>
      </c>
      <c r="F274" s="27">
        <v>430313.35126000014</v>
      </c>
      <c r="G274" s="27">
        <v>5292305.9993199995</v>
      </c>
      <c r="H274" s="27">
        <v>0</v>
      </c>
      <c r="I274" s="27">
        <v>1348053.0484400003</v>
      </c>
      <c r="J274" s="27">
        <v>2684601.0930400002</v>
      </c>
      <c r="K274" s="27">
        <v>0</v>
      </c>
      <c r="L274" s="27">
        <v>68177.099340000001</v>
      </c>
      <c r="M274" s="27">
        <v>9294.0905000000002</v>
      </c>
      <c r="N274" s="27">
        <v>0</v>
      </c>
      <c r="O274" s="27">
        <v>1973550.4851100005</v>
      </c>
      <c r="P274" s="27">
        <v>0</v>
      </c>
      <c r="Q274" s="27">
        <v>1298110.0211499764</v>
      </c>
      <c r="R274" s="27">
        <v>0</v>
      </c>
      <c r="S274" s="19">
        <v>3271660.5062599769</v>
      </c>
    </row>
    <row r="275" spans="1:19" x14ac:dyDescent="0.15">
      <c r="A275" s="22">
        <v>40452</v>
      </c>
      <c r="B275" s="22"/>
      <c r="C275" s="23">
        <v>161074.80912999989</v>
      </c>
      <c r="D275" s="23">
        <v>31389.73616</v>
      </c>
      <c r="E275" s="23">
        <v>0</v>
      </c>
      <c r="F275" s="23">
        <v>538698.10849000013</v>
      </c>
      <c r="G275" s="23">
        <v>6169223.6610000003</v>
      </c>
      <c r="H275" s="23">
        <v>0</v>
      </c>
      <c r="I275" s="23">
        <v>1498700.0967199998</v>
      </c>
      <c r="J275" s="23">
        <v>2896242.8103700001</v>
      </c>
      <c r="K275" s="23">
        <v>0</v>
      </c>
      <c r="L275" s="23">
        <v>95255.941559999992</v>
      </c>
      <c r="M275" s="23">
        <v>11945.463</v>
      </c>
      <c r="N275" s="23">
        <v>0</v>
      </c>
      <c r="O275" s="23">
        <v>2293728.9558999999</v>
      </c>
      <c r="P275" s="23">
        <v>0</v>
      </c>
      <c r="Q275" s="23">
        <v>1242029.6688099797</v>
      </c>
      <c r="R275" s="23">
        <v>0</v>
      </c>
      <c r="S275" s="24">
        <v>3535758.6247099796</v>
      </c>
    </row>
    <row r="276" spans="1:19" x14ac:dyDescent="0.15">
      <c r="A276" s="26">
        <v>40483</v>
      </c>
      <c r="B276" s="26"/>
      <c r="C276" s="27">
        <v>205473.36081999997</v>
      </c>
      <c r="D276" s="27">
        <v>39805.159589999996</v>
      </c>
      <c r="E276" s="27">
        <v>0</v>
      </c>
      <c r="F276" s="27">
        <v>488703.24142999999</v>
      </c>
      <c r="G276" s="27">
        <v>5576498.9119999995</v>
      </c>
      <c r="H276" s="27">
        <v>0</v>
      </c>
      <c r="I276" s="27">
        <v>1487707.8530100002</v>
      </c>
      <c r="J276" s="27">
        <v>2742007.4663400003</v>
      </c>
      <c r="K276" s="27">
        <v>0</v>
      </c>
      <c r="L276" s="27">
        <v>76046.904700000014</v>
      </c>
      <c r="M276" s="27">
        <v>9913.0439999999999</v>
      </c>
      <c r="N276" s="27">
        <v>0</v>
      </c>
      <c r="O276" s="27">
        <v>2257931.35996</v>
      </c>
      <c r="P276" s="27">
        <v>0</v>
      </c>
      <c r="Q276" s="27">
        <v>1168163.2335500182</v>
      </c>
      <c r="R276" s="27">
        <v>0</v>
      </c>
      <c r="S276" s="19">
        <v>3426094.5935100182</v>
      </c>
    </row>
    <row r="277" spans="1:19" x14ac:dyDescent="0.15">
      <c r="A277" s="22">
        <v>40513</v>
      </c>
      <c r="B277" s="22"/>
      <c r="C277" s="23">
        <v>285303.00751999998</v>
      </c>
      <c r="D277" s="23">
        <v>54089.533390000004</v>
      </c>
      <c r="E277" s="23">
        <v>0</v>
      </c>
      <c r="F277" s="23">
        <v>414644.23421999987</v>
      </c>
      <c r="G277" s="23">
        <v>4484203.3099999996</v>
      </c>
      <c r="H277" s="23">
        <v>0</v>
      </c>
      <c r="I277" s="23">
        <v>1653200.49596</v>
      </c>
      <c r="J277" s="23">
        <v>2909991.5647300002</v>
      </c>
      <c r="K277" s="23">
        <v>0</v>
      </c>
      <c r="L277" s="23">
        <v>93560.84861999999</v>
      </c>
      <c r="M277" s="23">
        <v>12764.938</v>
      </c>
      <c r="N277" s="23">
        <v>0</v>
      </c>
      <c r="O277" s="23">
        <v>2446708.5863199998</v>
      </c>
      <c r="P277" s="23">
        <v>0</v>
      </c>
      <c r="Q277" s="23">
        <v>1398822.6264800006</v>
      </c>
      <c r="R277" s="23">
        <v>0</v>
      </c>
      <c r="S277" s="24">
        <v>3845531.2128000003</v>
      </c>
    </row>
    <row r="278" spans="1:19" x14ac:dyDescent="0.15">
      <c r="A278" s="26"/>
      <c r="B278" s="26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19"/>
    </row>
    <row r="279" spans="1:19" x14ac:dyDescent="0.15">
      <c r="A279" s="28" t="s">
        <v>30</v>
      </c>
      <c r="B279" s="28"/>
      <c r="C279" s="29">
        <v>1883556.94142</v>
      </c>
      <c r="D279" s="29">
        <v>408959.12262999994</v>
      </c>
      <c r="E279" s="29">
        <v>0</v>
      </c>
      <c r="F279" s="29">
        <v>6015184.4830200011</v>
      </c>
      <c r="G279" s="29">
        <v>72226880.176959991</v>
      </c>
      <c r="H279" s="29">
        <v>0</v>
      </c>
      <c r="I279" s="29">
        <v>16501624.997690003</v>
      </c>
      <c r="J279" s="29">
        <v>32507872.157020003</v>
      </c>
      <c r="K279" s="29">
        <v>0</v>
      </c>
      <c r="L279" s="29">
        <v>967337.83377000003</v>
      </c>
      <c r="M279" s="29">
        <v>140824.5955</v>
      </c>
      <c r="N279" s="29">
        <v>0</v>
      </c>
      <c r="O279" s="29">
        <v>25367704.255900003</v>
      </c>
      <c r="P279" s="29">
        <v>0</v>
      </c>
      <c r="Q279" s="29">
        <v>14345632.144539997</v>
      </c>
      <c r="R279" s="29">
        <v>0</v>
      </c>
      <c r="S279" s="30">
        <v>39713336.40044</v>
      </c>
    </row>
    <row r="280" spans="1:19" x14ac:dyDescent="0.15">
      <c r="A280" s="26">
        <v>40544</v>
      </c>
      <c r="B280" s="26"/>
      <c r="C280" s="27">
        <v>283057.70357999997</v>
      </c>
      <c r="D280" s="27">
        <v>52879.059630000003</v>
      </c>
      <c r="E280" s="27">
        <v>0</v>
      </c>
      <c r="F280" s="27">
        <v>710357.5808400003</v>
      </c>
      <c r="G280" s="27">
        <v>7685148.5099999998</v>
      </c>
      <c r="H280" s="27">
        <v>0</v>
      </c>
      <c r="I280" s="27">
        <v>1638080.7491799998</v>
      </c>
      <c r="J280" s="27">
        <v>2834402.5471800002</v>
      </c>
      <c r="K280" s="27">
        <v>0</v>
      </c>
      <c r="L280" s="27">
        <v>81982.112120000005</v>
      </c>
      <c r="M280" s="27">
        <v>11005.347</v>
      </c>
      <c r="N280" s="27">
        <v>0</v>
      </c>
      <c r="O280" s="27">
        <v>2713478.1457200004</v>
      </c>
      <c r="P280" s="27">
        <v>0</v>
      </c>
      <c r="Q280" s="27">
        <v>1046698.2122500236</v>
      </c>
      <c r="R280" s="27">
        <v>0</v>
      </c>
      <c r="S280" s="19">
        <v>3760176.357970024</v>
      </c>
    </row>
    <row r="281" spans="1:19" x14ac:dyDescent="0.15">
      <c r="A281" s="22">
        <v>40575</v>
      </c>
      <c r="B281" s="22"/>
      <c r="C281" s="23">
        <v>256080.45822000006</v>
      </c>
      <c r="D281" s="23">
        <v>45018.755020000004</v>
      </c>
      <c r="E281" s="23">
        <v>0</v>
      </c>
      <c r="F281" s="23">
        <v>577723.50693000003</v>
      </c>
      <c r="G281" s="23">
        <v>6098333.0161100002</v>
      </c>
      <c r="H281" s="23">
        <v>0</v>
      </c>
      <c r="I281" s="23">
        <v>1832981.6535499999</v>
      </c>
      <c r="J281" s="23">
        <v>3043985.69025</v>
      </c>
      <c r="K281" s="23">
        <v>0</v>
      </c>
      <c r="L281" s="23">
        <v>82660.471700000009</v>
      </c>
      <c r="M281" s="23">
        <v>10235.083000000001</v>
      </c>
      <c r="N281" s="23">
        <v>0</v>
      </c>
      <c r="O281" s="23">
        <v>2749446.0904000001</v>
      </c>
      <c r="P281" s="23">
        <v>0</v>
      </c>
      <c r="Q281" s="23">
        <v>1209125.4377499986</v>
      </c>
      <c r="R281" s="23">
        <v>0</v>
      </c>
      <c r="S281" s="24">
        <v>3958571.5281499987</v>
      </c>
    </row>
    <row r="282" spans="1:19" x14ac:dyDescent="0.15">
      <c r="A282" s="26">
        <v>40603</v>
      </c>
      <c r="B282" s="26"/>
      <c r="C282" s="27">
        <v>292884.03762000002</v>
      </c>
      <c r="D282" s="27">
        <v>48386.027379999992</v>
      </c>
      <c r="E282" s="27">
        <v>0</v>
      </c>
      <c r="F282" s="27">
        <v>500019.3471999999</v>
      </c>
      <c r="G282" s="27">
        <v>5144353.3</v>
      </c>
      <c r="H282" s="27">
        <v>0</v>
      </c>
      <c r="I282" s="27">
        <v>2493160.19453</v>
      </c>
      <c r="J282" s="27">
        <v>3611425.9562900001</v>
      </c>
      <c r="K282" s="27">
        <v>0</v>
      </c>
      <c r="L282" s="27">
        <v>48962.199359999999</v>
      </c>
      <c r="M282" s="27">
        <v>8782.7970000000005</v>
      </c>
      <c r="N282" s="27">
        <v>0</v>
      </c>
      <c r="O282" s="27">
        <v>3335025.7787099998</v>
      </c>
      <c r="P282" s="27">
        <v>0</v>
      </c>
      <c r="Q282" s="27">
        <v>1558286.6550999596</v>
      </c>
      <c r="R282" s="27">
        <v>0</v>
      </c>
      <c r="S282" s="19">
        <v>4893312.4338099593</v>
      </c>
    </row>
    <row r="283" spans="1:19" x14ac:dyDescent="0.15">
      <c r="A283" s="22">
        <v>40634</v>
      </c>
      <c r="B283" s="22"/>
      <c r="C283" s="23">
        <v>274181.69703000004</v>
      </c>
      <c r="D283" s="23">
        <v>43903.868400000007</v>
      </c>
      <c r="E283" s="23">
        <v>0</v>
      </c>
      <c r="F283" s="23">
        <v>629002.30611</v>
      </c>
      <c r="G283" s="23">
        <v>5924007.99847</v>
      </c>
      <c r="H283" s="23">
        <v>0</v>
      </c>
      <c r="I283" s="23">
        <v>2478542.3218899998</v>
      </c>
      <c r="J283" s="23">
        <v>3234117.3946100003</v>
      </c>
      <c r="K283" s="23">
        <v>0</v>
      </c>
      <c r="L283" s="23">
        <v>61896.359500000006</v>
      </c>
      <c r="M283" s="23">
        <v>6244.5649999999996</v>
      </c>
      <c r="N283" s="23">
        <v>0</v>
      </c>
      <c r="O283" s="23">
        <v>3443622.6845299997</v>
      </c>
      <c r="P283" s="23">
        <v>0</v>
      </c>
      <c r="Q283" s="23">
        <v>1379471.1245300067</v>
      </c>
      <c r="R283" s="23">
        <v>0</v>
      </c>
      <c r="S283" s="24">
        <v>4823093.8090600064</v>
      </c>
    </row>
    <row r="284" spans="1:19" x14ac:dyDescent="0.15">
      <c r="A284" s="26">
        <v>40664</v>
      </c>
      <c r="B284" s="26"/>
      <c r="C284" s="27">
        <v>189060.64735000004</v>
      </c>
      <c r="D284" s="27">
        <v>29552.017390000005</v>
      </c>
      <c r="E284" s="27">
        <v>0</v>
      </c>
      <c r="F284" s="27">
        <v>866678.26801999984</v>
      </c>
      <c r="G284" s="27">
        <v>8442613.5518600009</v>
      </c>
      <c r="H284" s="27">
        <v>0</v>
      </c>
      <c r="I284" s="27">
        <v>2529624.5691900002</v>
      </c>
      <c r="J284" s="27">
        <v>3460364.6759700002</v>
      </c>
      <c r="K284" s="27">
        <v>0</v>
      </c>
      <c r="L284" s="27">
        <v>70305.223159999994</v>
      </c>
      <c r="M284" s="27">
        <v>7996.8110999999999</v>
      </c>
      <c r="N284" s="27">
        <v>0</v>
      </c>
      <c r="O284" s="27">
        <v>3655668.7077199998</v>
      </c>
      <c r="P284" s="27">
        <v>0</v>
      </c>
      <c r="Q284" s="27">
        <v>1498041.2320300196</v>
      </c>
      <c r="R284" s="27">
        <v>0</v>
      </c>
      <c r="S284" s="19">
        <v>5153709.9397500195</v>
      </c>
    </row>
    <row r="285" spans="1:19" x14ac:dyDescent="0.15">
      <c r="A285" s="22">
        <v>40695</v>
      </c>
      <c r="B285" s="22"/>
      <c r="C285" s="23">
        <v>213282.94785000006</v>
      </c>
      <c r="D285" s="23">
        <v>32959.552770000002</v>
      </c>
      <c r="E285" s="23">
        <v>0</v>
      </c>
      <c r="F285" s="23">
        <v>641957.10869999998</v>
      </c>
      <c r="G285" s="23">
        <v>5852082.6289999997</v>
      </c>
      <c r="H285" s="23">
        <v>0</v>
      </c>
      <c r="I285" s="23">
        <v>2364291.398</v>
      </c>
      <c r="J285" s="23">
        <v>3390341.1466400004</v>
      </c>
      <c r="K285" s="23">
        <v>0</v>
      </c>
      <c r="L285" s="23">
        <v>54939.137750000002</v>
      </c>
      <c r="M285" s="23">
        <v>7150.5839999999998</v>
      </c>
      <c r="N285" s="23">
        <v>0</v>
      </c>
      <c r="O285" s="23">
        <v>3274470.5923000001</v>
      </c>
      <c r="P285" s="23">
        <v>0</v>
      </c>
      <c r="Q285" s="23">
        <v>1434266.4743999974</v>
      </c>
      <c r="R285" s="23">
        <v>0</v>
      </c>
      <c r="S285" s="24">
        <v>4708737.0666999975</v>
      </c>
    </row>
    <row r="286" spans="1:19" x14ac:dyDescent="0.15">
      <c r="A286" s="26">
        <v>40725</v>
      </c>
      <c r="B286" s="26"/>
      <c r="C286" s="27">
        <v>151190.62479999996</v>
      </c>
      <c r="D286" s="27">
        <v>23775.821900000003</v>
      </c>
      <c r="E286" s="27">
        <v>0</v>
      </c>
      <c r="F286" s="27">
        <v>777822.42463000002</v>
      </c>
      <c r="G286" s="27">
        <v>7144267.3859999999</v>
      </c>
      <c r="H286" s="27">
        <v>0</v>
      </c>
      <c r="I286" s="27">
        <v>2539514.5253199991</v>
      </c>
      <c r="J286" s="27">
        <v>3614035.1246400001</v>
      </c>
      <c r="K286" s="27">
        <v>0</v>
      </c>
      <c r="L286" s="27">
        <v>31848.440170000002</v>
      </c>
      <c r="M286" s="27">
        <v>4251.4560000000001</v>
      </c>
      <c r="N286" s="27">
        <v>0</v>
      </c>
      <c r="O286" s="27">
        <v>3500376.0149199991</v>
      </c>
      <c r="P286" s="27">
        <v>0</v>
      </c>
      <c r="Q286" s="27">
        <v>1365853.0303399973</v>
      </c>
      <c r="R286" s="27">
        <v>0</v>
      </c>
      <c r="S286" s="19">
        <v>4866229.0452599963</v>
      </c>
    </row>
    <row r="287" spans="1:19" x14ac:dyDescent="0.15">
      <c r="A287" s="22">
        <v>40756</v>
      </c>
      <c r="B287" s="22"/>
      <c r="C287" s="23">
        <v>151735.07841000005</v>
      </c>
      <c r="D287" s="23">
        <v>23892.74</v>
      </c>
      <c r="E287" s="23">
        <v>0</v>
      </c>
      <c r="F287" s="23">
        <v>879851.49029999995</v>
      </c>
      <c r="G287" s="23">
        <v>8442704.6129999999</v>
      </c>
      <c r="H287" s="23">
        <v>0</v>
      </c>
      <c r="I287" s="23">
        <v>2356390.3284900002</v>
      </c>
      <c r="J287" s="23">
        <v>3543228.4270799998</v>
      </c>
      <c r="K287" s="23">
        <v>0</v>
      </c>
      <c r="L287" s="23">
        <v>72948.317849999992</v>
      </c>
      <c r="M287" s="23">
        <v>9017.5849999999991</v>
      </c>
      <c r="N287" s="23">
        <v>0</v>
      </c>
      <c r="O287" s="23">
        <v>3460925.2150500007</v>
      </c>
      <c r="P287" s="23">
        <v>0</v>
      </c>
      <c r="Q287" s="23">
        <v>1480719.4906600034</v>
      </c>
      <c r="R287" s="23">
        <v>0</v>
      </c>
      <c r="S287" s="24">
        <v>4941644.7057100041</v>
      </c>
    </row>
    <row r="288" spans="1:19" x14ac:dyDescent="0.15">
      <c r="A288" s="26">
        <v>40787</v>
      </c>
      <c r="B288" s="26"/>
      <c r="C288" s="27">
        <v>129704.75814000003</v>
      </c>
      <c r="D288" s="27">
        <v>20061.445589999996</v>
      </c>
      <c r="E288" s="27">
        <v>0</v>
      </c>
      <c r="F288" s="27">
        <v>804023.50601000001</v>
      </c>
      <c r="G288" s="27">
        <v>7245766.3894199999</v>
      </c>
      <c r="H288" s="27">
        <v>0</v>
      </c>
      <c r="I288" s="27">
        <v>2174985.2517600004</v>
      </c>
      <c r="J288" s="27">
        <v>3168177.71851</v>
      </c>
      <c r="K288" s="27">
        <v>0</v>
      </c>
      <c r="L288" s="27">
        <v>91102.496140000003</v>
      </c>
      <c r="M288" s="27">
        <v>12424.704</v>
      </c>
      <c r="N288" s="27">
        <v>0</v>
      </c>
      <c r="O288" s="27">
        <v>3199816.0120500005</v>
      </c>
      <c r="P288" s="27">
        <v>0</v>
      </c>
      <c r="Q288" s="27">
        <v>1382584.6333799972</v>
      </c>
      <c r="R288" s="27">
        <v>0</v>
      </c>
      <c r="S288" s="19">
        <v>4582400.6454299977</v>
      </c>
    </row>
    <row r="289" spans="1:19" x14ac:dyDescent="0.15">
      <c r="A289" s="22">
        <v>40817</v>
      </c>
      <c r="B289" s="22"/>
      <c r="C289" s="23">
        <v>157416.09733000002</v>
      </c>
      <c r="D289" s="23">
        <v>25213.843200000003</v>
      </c>
      <c r="E289" s="23">
        <v>0</v>
      </c>
      <c r="F289" s="23">
        <v>596393.27668999997</v>
      </c>
      <c r="G289" s="23">
        <v>5724206.4500000002</v>
      </c>
      <c r="H289" s="23">
        <v>0</v>
      </c>
      <c r="I289" s="23">
        <v>2543479.2076000003</v>
      </c>
      <c r="J289" s="23">
        <v>3625103.3711499996</v>
      </c>
      <c r="K289" s="23">
        <v>0</v>
      </c>
      <c r="L289" s="23">
        <v>95367.114849999998</v>
      </c>
      <c r="M289" s="23">
        <v>13066.726000000001</v>
      </c>
      <c r="N289" s="23">
        <v>0</v>
      </c>
      <c r="O289" s="23">
        <v>3392655.6964700003</v>
      </c>
      <c r="P289" s="23">
        <v>0</v>
      </c>
      <c r="Q289" s="23">
        <v>1380339.9900900074</v>
      </c>
      <c r="R289" s="23">
        <v>0</v>
      </c>
      <c r="S289" s="24">
        <v>4772995.6865600077</v>
      </c>
    </row>
    <row r="290" spans="1:19" x14ac:dyDescent="0.15">
      <c r="A290" s="26">
        <v>40848</v>
      </c>
      <c r="B290" s="26"/>
      <c r="C290" s="27">
        <v>238129.63216000001</v>
      </c>
      <c r="D290" s="27">
        <v>39590.318199999994</v>
      </c>
      <c r="E290" s="27">
        <v>0</v>
      </c>
      <c r="F290" s="27">
        <v>656335.4900799999</v>
      </c>
      <c r="G290" s="27">
        <v>6099478.9019999998</v>
      </c>
      <c r="H290" s="27">
        <v>0</v>
      </c>
      <c r="I290" s="27">
        <v>2728825.22951</v>
      </c>
      <c r="J290" s="27">
        <v>3645375.5833200002</v>
      </c>
      <c r="K290" s="27">
        <v>0</v>
      </c>
      <c r="L290" s="27">
        <v>71481.247319999995</v>
      </c>
      <c r="M290" s="27">
        <v>10931.502</v>
      </c>
      <c r="N290" s="27">
        <v>0</v>
      </c>
      <c r="O290" s="27">
        <v>3694771.59907</v>
      </c>
      <c r="P290" s="27">
        <v>0</v>
      </c>
      <c r="Q290" s="27">
        <v>1452558.3413999719</v>
      </c>
      <c r="R290" s="27">
        <v>0</v>
      </c>
      <c r="S290" s="19">
        <v>5147329.9404699719</v>
      </c>
    </row>
    <row r="291" spans="1:19" x14ac:dyDescent="0.15">
      <c r="A291" s="32">
        <v>40878</v>
      </c>
      <c r="B291" s="32"/>
      <c r="C291" s="33">
        <v>271641.47898000007</v>
      </c>
      <c r="D291" s="33">
        <v>45972.693079999997</v>
      </c>
      <c r="E291" s="33">
        <v>0</v>
      </c>
      <c r="F291" s="33">
        <v>756701.39771999989</v>
      </c>
      <c r="G291" s="33">
        <v>7422047.051</v>
      </c>
      <c r="H291" s="33">
        <v>0</v>
      </c>
      <c r="I291" s="33">
        <v>2740789.3572600004</v>
      </c>
      <c r="J291" s="33">
        <v>3835406.48135</v>
      </c>
      <c r="K291" s="33">
        <v>0</v>
      </c>
      <c r="L291" s="33">
        <v>63128.340459999999</v>
      </c>
      <c r="M291" s="33">
        <v>10540.772000000001</v>
      </c>
      <c r="N291" s="33">
        <v>0</v>
      </c>
      <c r="O291" s="33">
        <v>3832260.5744200004</v>
      </c>
      <c r="P291" s="33">
        <v>0</v>
      </c>
      <c r="Q291" s="33">
        <v>1474477.3770499779</v>
      </c>
      <c r="R291" s="33">
        <v>0</v>
      </c>
      <c r="S291" s="24">
        <v>5306737.9514699783</v>
      </c>
    </row>
    <row r="292" spans="1:19" x14ac:dyDescent="0.15">
      <c r="A292" s="17"/>
      <c r="B292" s="17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9"/>
    </row>
    <row r="293" spans="1:19" x14ac:dyDescent="0.15">
      <c r="A293" s="34" t="s">
        <v>31</v>
      </c>
      <c r="B293" s="34"/>
      <c r="C293" s="35">
        <v>2608365.1614700002</v>
      </c>
      <c r="D293" s="35">
        <v>431206.14256000001</v>
      </c>
      <c r="E293" s="35">
        <v>0</v>
      </c>
      <c r="F293" s="35">
        <v>8396865.7032299992</v>
      </c>
      <c r="G293" s="35">
        <v>81225009.796859995</v>
      </c>
      <c r="H293" s="35">
        <v>0</v>
      </c>
      <c r="I293" s="35">
        <v>28420664.786280002</v>
      </c>
      <c r="J293" s="35">
        <v>41005964.11699</v>
      </c>
      <c r="K293" s="35">
        <v>0</v>
      </c>
      <c r="L293" s="35">
        <v>826621.46037999995</v>
      </c>
      <c r="M293" s="35">
        <v>111647.93210000001</v>
      </c>
      <c r="N293" s="35">
        <v>0</v>
      </c>
      <c r="O293" s="35">
        <v>40252517.111360006</v>
      </c>
      <c r="P293" s="35">
        <v>0</v>
      </c>
      <c r="Q293" s="35">
        <v>16662421.998979956</v>
      </c>
      <c r="R293" s="35">
        <v>0</v>
      </c>
      <c r="S293" s="30">
        <v>56914939.110339962</v>
      </c>
    </row>
    <row r="294" spans="1:19" x14ac:dyDescent="0.15">
      <c r="A294" s="26">
        <v>40909</v>
      </c>
      <c r="B294" s="26"/>
      <c r="C294" s="27">
        <v>193362.67488999994</v>
      </c>
      <c r="D294" s="27">
        <v>33001.157789999997</v>
      </c>
      <c r="E294" s="27">
        <v>0</v>
      </c>
      <c r="F294" s="27">
        <v>655648.8798199998</v>
      </c>
      <c r="G294" s="27">
        <v>6296165.8499999996</v>
      </c>
      <c r="H294" s="27">
        <v>0</v>
      </c>
      <c r="I294" s="27">
        <v>2639472.4984800001</v>
      </c>
      <c r="J294" s="27">
        <v>3597962.1647200002</v>
      </c>
      <c r="K294" s="27">
        <v>0</v>
      </c>
      <c r="L294" s="27">
        <v>67600.185790000003</v>
      </c>
      <c r="M294" s="27">
        <v>10800.541999999999</v>
      </c>
      <c r="N294" s="27">
        <v>0</v>
      </c>
      <c r="O294" s="27">
        <v>3556084.2389799999</v>
      </c>
      <c r="P294" s="27">
        <v>0</v>
      </c>
      <c r="Q294" s="27">
        <v>1229688.8205700247</v>
      </c>
      <c r="R294" s="27">
        <v>0</v>
      </c>
      <c r="S294" s="19">
        <v>4785773.0595500246</v>
      </c>
    </row>
    <row r="295" spans="1:19" x14ac:dyDescent="0.15">
      <c r="A295" s="22">
        <v>40940</v>
      </c>
      <c r="B295" s="22"/>
      <c r="C295" s="23">
        <v>182532.7591</v>
      </c>
      <c r="D295" s="23">
        <v>32261.046609999998</v>
      </c>
      <c r="E295" s="23">
        <v>0</v>
      </c>
      <c r="F295" s="23">
        <v>694080.87144000002</v>
      </c>
      <c r="G295" s="23">
        <v>6573655.0439999998</v>
      </c>
      <c r="H295" s="23">
        <v>0</v>
      </c>
      <c r="I295" s="23">
        <v>2617211.5244</v>
      </c>
      <c r="J295" s="23">
        <v>3343092.9833299997</v>
      </c>
      <c r="K295" s="23">
        <v>0</v>
      </c>
      <c r="L295" s="23">
        <v>99835.517209999991</v>
      </c>
      <c r="M295" s="23">
        <v>15005.138349999999</v>
      </c>
      <c r="N295" s="23">
        <v>0</v>
      </c>
      <c r="O295" s="23">
        <v>3593660.67215</v>
      </c>
      <c r="P295" s="23">
        <v>0</v>
      </c>
      <c r="Q295" s="23">
        <v>1405657.5350200171</v>
      </c>
      <c r="R295" s="23">
        <v>0</v>
      </c>
      <c r="S295" s="24">
        <v>4999318.2071700171</v>
      </c>
    </row>
    <row r="296" spans="1:19" x14ac:dyDescent="0.15">
      <c r="A296" s="26">
        <v>40969</v>
      </c>
      <c r="B296" s="26"/>
      <c r="C296" s="27">
        <v>198935.88459</v>
      </c>
      <c r="D296" s="27">
        <v>36730.329090000007</v>
      </c>
      <c r="E296" s="27">
        <v>0</v>
      </c>
      <c r="F296" s="27">
        <v>826672.06011999992</v>
      </c>
      <c r="G296" s="27">
        <v>7589148.2649999997</v>
      </c>
      <c r="H296" s="27">
        <v>0</v>
      </c>
      <c r="I296" s="27">
        <v>3041023.5292099998</v>
      </c>
      <c r="J296" s="27">
        <v>3761471.3657600004</v>
      </c>
      <c r="K296" s="27">
        <v>0</v>
      </c>
      <c r="L296" s="27">
        <v>96390.922340000005</v>
      </c>
      <c r="M296" s="27">
        <v>13883.87</v>
      </c>
      <c r="N296" s="27">
        <v>0</v>
      </c>
      <c r="O296" s="27">
        <v>4163022.3962599998</v>
      </c>
      <c r="P296" s="27">
        <v>0</v>
      </c>
      <c r="Q296" s="27">
        <v>1549332.4024800062</v>
      </c>
      <c r="R296" s="27">
        <v>0</v>
      </c>
      <c r="S296" s="19">
        <v>5712354.7987400061</v>
      </c>
    </row>
    <row r="297" spans="1:19" x14ac:dyDescent="0.15">
      <c r="A297" s="22">
        <v>41000</v>
      </c>
      <c r="B297" s="22"/>
      <c r="C297" s="23">
        <v>117855.8738</v>
      </c>
      <c r="D297" s="23">
        <v>22818.650579999998</v>
      </c>
      <c r="E297" s="23">
        <v>0</v>
      </c>
      <c r="F297" s="23">
        <v>502575.00294000003</v>
      </c>
      <c r="G297" s="23">
        <v>4732401.165</v>
      </c>
      <c r="H297" s="23">
        <v>0</v>
      </c>
      <c r="I297" s="23">
        <v>3018708.5943299998</v>
      </c>
      <c r="J297" s="23">
        <v>3780640.4576099999</v>
      </c>
      <c r="K297" s="23">
        <v>0</v>
      </c>
      <c r="L297" s="23">
        <v>63463.686439999998</v>
      </c>
      <c r="M297" s="23">
        <v>9987.43</v>
      </c>
      <c r="N297" s="23">
        <v>0</v>
      </c>
      <c r="O297" s="23">
        <v>3702603.1575099998</v>
      </c>
      <c r="P297" s="23">
        <v>0</v>
      </c>
      <c r="Q297" s="23">
        <v>1308326.3206899944</v>
      </c>
      <c r="R297" s="23">
        <v>0</v>
      </c>
      <c r="S297" s="24">
        <v>5010929.4781999942</v>
      </c>
    </row>
    <row r="298" spans="1:19" x14ac:dyDescent="0.15">
      <c r="A298" s="26">
        <v>41030</v>
      </c>
      <c r="B298" s="26"/>
      <c r="C298" s="27">
        <v>163587.44733999993</v>
      </c>
      <c r="D298" s="27">
        <v>32252.646500000003</v>
      </c>
      <c r="E298" s="27">
        <v>0</v>
      </c>
      <c r="F298" s="27">
        <v>807707.74543000036</v>
      </c>
      <c r="G298" s="27">
        <v>8108736.1339999996</v>
      </c>
      <c r="H298" s="27">
        <v>0</v>
      </c>
      <c r="I298" s="27">
        <v>2705613.5994399996</v>
      </c>
      <c r="J298" s="27">
        <v>3887719.8173599998</v>
      </c>
      <c r="K298" s="27">
        <v>0</v>
      </c>
      <c r="L298" s="27">
        <v>83153.04389999999</v>
      </c>
      <c r="M298" s="27">
        <v>13730.463</v>
      </c>
      <c r="N298" s="27">
        <v>0</v>
      </c>
      <c r="O298" s="27">
        <v>3760061.8361099996</v>
      </c>
      <c r="P298" s="27">
        <v>0</v>
      </c>
      <c r="Q298" s="27">
        <v>1643313.4318099767</v>
      </c>
      <c r="R298" s="27">
        <v>0</v>
      </c>
      <c r="S298" s="19">
        <v>5403375.2679199763</v>
      </c>
    </row>
    <row r="299" spans="1:19" x14ac:dyDescent="0.15">
      <c r="A299" s="22">
        <v>41061</v>
      </c>
      <c r="B299" s="22"/>
      <c r="C299" s="23">
        <v>158086.99993000002</v>
      </c>
      <c r="D299" s="23">
        <v>33234.020329999999</v>
      </c>
      <c r="E299" s="23">
        <v>0</v>
      </c>
      <c r="F299" s="23">
        <v>742092.86195000017</v>
      </c>
      <c r="G299" s="23">
        <v>7775746.1119999997</v>
      </c>
      <c r="H299" s="23">
        <v>0</v>
      </c>
      <c r="I299" s="23">
        <v>2138875.7509400002</v>
      </c>
      <c r="J299" s="23">
        <v>3564486.1131500001</v>
      </c>
      <c r="K299" s="23">
        <v>0</v>
      </c>
      <c r="L299" s="23">
        <v>64214.172170000005</v>
      </c>
      <c r="M299" s="23">
        <v>11378.210999999999</v>
      </c>
      <c r="N299" s="23">
        <v>0</v>
      </c>
      <c r="O299" s="23">
        <v>3103269.7849900005</v>
      </c>
      <c r="P299" s="23">
        <v>0</v>
      </c>
      <c r="Q299" s="23">
        <v>1460161.2855600109</v>
      </c>
      <c r="R299" s="23">
        <v>0</v>
      </c>
      <c r="S299" s="24">
        <v>4563431.0705500115</v>
      </c>
    </row>
    <row r="300" spans="1:19" x14ac:dyDescent="0.15">
      <c r="A300" s="26">
        <v>41091</v>
      </c>
      <c r="B300" s="26"/>
      <c r="C300" s="27">
        <v>149067.03343000007</v>
      </c>
      <c r="D300" s="27">
        <v>32336.619600000002</v>
      </c>
      <c r="E300" s="27">
        <v>0</v>
      </c>
      <c r="F300" s="27">
        <v>828977.4550399998</v>
      </c>
      <c r="G300" s="27">
        <v>8413637.3369999994</v>
      </c>
      <c r="H300" s="27">
        <v>0</v>
      </c>
      <c r="I300" s="27">
        <v>2369088.1496299999</v>
      </c>
      <c r="J300" s="27">
        <v>3650484.8597300001</v>
      </c>
      <c r="K300" s="27">
        <v>0</v>
      </c>
      <c r="L300" s="27">
        <v>54110.621070000001</v>
      </c>
      <c r="M300" s="27">
        <v>9428.6419999999998</v>
      </c>
      <c r="N300" s="27">
        <v>0</v>
      </c>
      <c r="O300" s="27">
        <v>3401243.2591699995</v>
      </c>
      <c r="P300" s="27">
        <v>0</v>
      </c>
      <c r="Q300" s="27">
        <v>1575661.4733299632</v>
      </c>
      <c r="R300" s="27">
        <v>0</v>
      </c>
      <c r="S300" s="19">
        <v>4976904.7324999627</v>
      </c>
    </row>
    <row r="301" spans="1:19" x14ac:dyDescent="0.15">
      <c r="A301" s="22">
        <v>41122</v>
      </c>
      <c r="B301" s="22"/>
      <c r="C301" s="23">
        <v>174246.66856999992</v>
      </c>
      <c r="D301" s="23">
        <v>38041.434759999996</v>
      </c>
      <c r="E301" s="23">
        <v>0</v>
      </c>
      <c r="F301" s="23">
        <v>393391.32768000005</v>
      </c>
      <c r="G301" s="23">
        <v>3698384.3362399996</v>
      </c>
      <c r="H301" s="23">
        <v>0</v>
      </c>
      <c r="I301" s="23">
        <v>2324957.4438199997</v>
      </c>
      <c r="J301" s="23">
        <v>3277207.68738</v>
      </c>
      <c r="K301" s="23">
        <v>0</v>
      </c>
      <c r="L301" s="23">
        <v>77886.606700000004</v>
      </c>
      <c r="M301" s="23">
        <v>13484.873</v>
      </c>
      <c r="N301" s="23">
        <v>0</v>
      </c>
      <c r="O301" s="23">
        <v>2970482.0467699994</v>
      </c>
      <c r="P301" s="23">
        <v>0</v>
      </c>
      <c r="Q301" s="23">
        <v>1600297.7290400001</v>
      </c>
      <c r="R301" s="23">
        <v>0</v>
      </c>
      <c r="S301" s="24">
        <v>4570779.7758099996</v>
      </c>
    </row>
    <row r="302" spans="1:19" x14ac:dyDescent="0.15">
      <c r="A302" s="26">
        <v>41153</v>
      </c>
      <c r="B302" s="26"/>
      <c r="C302" s="27">
        <v>118699.44306999999</v>
      </c>
      <c r="D302" s="27">
        <v>26858.702000000001</v>
      </c>
      <c r="E302" s="27">
        <v>0</v>
      </c>
      <c r="F302" s="27">
        <v>386565.10372000001</v>
      </c>
      <c r="G302" s="27">
        <v>3915093.875</v>
      </c>
      <c r="H302" s="27">
        <v>0</v>
      </c>
      <c r="I302" s="27">
        <v>2819052.5746700005</v>
      </c>
      <c r="J302" s="27">
        <v>3881063.4836300001</v>
      </c>
      <c r="K302" s="27">
        <v>0</v>
      </c>
      <c r="L302" s="27">
        <v>66494.151410000006</v>
      </c>
      <c r="M302" s="27">
        <v>12139.03</v>
      </c>
      <c r="N302" s="27">
        <v>0</v>
      </c>
      <c r="O302" s="27">
        <v>3390811.2728700005</v>
      </c>
      <c r="P302" s="27">
        <v>0</v>
      </c>
      <c r="Q302" s="27">
        <v>1519591.8839099938</v>
      </c>
      <c r="R302" s="27">
        <v>0</v>
      </c>
      <c r="S302" s="19">
        <v>4910403.1567799943</v>
      </c>
    </row>
    <row r="303" spans="1:19" x14ac:dyDescent="0.15">
      <c r="A303" s="22">
        <v>41183</v>
      </c>
      <c r="B303" s="22"/>
      <c r="C303" s="23">
        <v>154733.09971999994</v>
      </c>
      <c r="D303" s="23">
        <v>35743.099000000002</v>
      </c>
      <c r="E303" s="23">
        <v>0</v>
      </c>
      <c r="F303" s="23">
        <v>826485.38366999966</v>
      </c>
      <c r="G303" s="23">
        <v>8456758.4470000006</v>
      </c>
      <c r="H303" s="23">
        <v>0</v>
      </c>
      <c r="I303" s="23">
        <v>2746489.9130100003</v>
      </c>
      <c r="J303" s="23">
        <v>3890877.7983800001</v>
      </c>
      <c r="K303" s="23">
        <v>0</v>
      </c>
      <c r="L303" s="23">
        <v>46831.675790000008</v>
      </c>
      <c r="M303" s="23">
        <v>7898.51</v>
      </c>
      <c r="N303" s="23">
        <v>0</v>
      </c>
      <c r="O303" s="23">
        <v>3774540.0721899997</v>
      </c>
      <c r="P303" s="23">
        <v>0</v>
      </c>
      <c r="Q303" s="23">
        <v>1658390.3977200007</v>
      </c>
      <c r="R303" s="23">
        <v>0</v>
      </c>
      <c r="S303" s="24">
        <v>5432930.4699100005</v>
      </c>
    </row>
    <row r="304" spans="1:19" x14ac:dyDescent="0.15">
      <c r="A304" s="26">
        <v>41214</v>
      </c>
      <c r="B304" s="26"/>
      <c r="C304" s="27">
        <v>138900.81209000002</v>
      </c>
      <c r="D304" s="27">
        <v>32671.891779999998</v>
      </c>
      <c r="E304" s="27">
        <v>0</v>
      </c>
      <c r="F304" s="27">
        <v>575074.23334999999</v>
      </c>
      <c r="G304" s="27">
        <v>6029876.2719999999</v>
      </c>
      <c r="H304" s="27">
        <v>0</v>
      </c>
      <c r="I304" s="27">
        <v>2412892.2613600008</v>
      </c>
      <c r="J304" s="27">
        <v>3509380.0214300002</v>
      </c>
      <c r="K304" s="27">
        <v>0</v>
      </c>
      <c r="L304" s="27">
        <v>90235.11169000002</v>
      </c>
      <c r="M304" s="27">
        <v>15628.27</v>
      </c>
      <c r="N304" s="27">
        <v>0</v>
      </c>
      <c r="O304" s="27">
        <v>3217102.418490001</v>
      </c>
      <c r="P304" s="27">
        <v>0</v>
      </c>
      <c r="Q304" s="27">
        <v>1590235.9132699864</v>
      </c>
      <c r="R304" s="27">
        <v>0</v>
      </c>
      <c r="S304" s="19">
        <v>4807338.3317599874</v>
      </c>
    </row>
    <row r="305" spans="1:22" x14ac:dyDescent="0.15">
      <c r="A305" s="32">
        <v>41244</v>
      </c>
      <c r="B305" s="32"/>
      <c r="C305" s="33">
        <v>159988.39030999996</v>
      </c>
      <c r="D305" s="33">
        <v>39567.188219999996</v>
      </c>
      <c r="E305" s="33">
        <v>0</v>
      </c>
      <c r="F305" s="33">
        <v>565919.06139000028</v>
      </c>
      <c r="G305" s="33">
        <v>5813426.6890000002</v>
      </c>
      <c r="H305" s="33">
        <v>0</v>
      </c>
      <c r="I305" s="33">
        <v>2725547.2771300003</v>
      </c>
      <c r="J305" s="33">
        <v>4002070.1349800006</v>
      </c>
      <c r="K305" s="33">
        <v>0</v>
      </c>
      <c r="L305" s="33">
        <v>70953.060589999994</v>
      </c>
      <c r="M305" s="33">
        <v>13292.522000000001</v>
      </c>
      <c r="N305" s="33">
        <v>0</v>
      </c>
      <c r="O305" s="23">
        <v>3522407.7894200003</v>
      </c>
      <c r="P305" s="33">
        <v>0</v>
      </c>
      <c r="Q305" s="33">
        <v>1429219.7796200095</v>
      </c>
      <c r="R305" s="33">
        <v>0</v>
      </c>
      <c r="S305" s="24">
        <v>4951627.5690400098</v>
      </c>
    </row>
    <row r="306" spans="1:22" x14ac:dyDescent="0.15">
      <c r="A306" s="34" t="s">
        <v>32</v>
      </c>
      <c r="B306" s="34"/>
      <c r="C306" s="35">
        <v>1909997.0868400002</v>
      </c>
      <c r="D306" s="35">
        <v>395516.78626000002</v>
      </c>
      <c r="E306" s="35">
        <v>0</v>
      </c>
      <c r="F306" s="35">
        <v>7805189.9865499996</v>
      </c>
      <c r="G306" s="35">
        <v>77403029.526239991</v>
      </c>
      <c r="H306" s="35">
        <v>0</v>
      </c>
      <c r="I306" s="35">
        <v>31558933.116420005</v>
      </c>
      <c r="J306" s="35">
        <v>44146456.887460008</v>
      </c>
      <c r="K306" s="35">
        <v>0</v>
      </c>
      <c r="L306" s="35">
        <v>881168.75510000007</v>
      </c>
      <c r="M306" s="35">
        <v>146657.50134999998</v>
      </c>
      <c r="N306" s="35">
        <v>0</v>
      </c>
      <c r="O306" s="35">
        <v>42155288.944910005</v>
      </c>
      <c r="P306" s="35">
        <v>0</v>
      </c>
      <c r="Q306" s="35">
        <v>17969876.973019995</v>
      </c>
      <c r="R306" s="35">
        <v>0</v>
      </c>
      <c r="S306" s="30">
        <v>60125165.91793</v>
      </c>
    </row>
    <row r="307" spans="1:22" x14ac:dyDescent="0.15">
      <c r="A307" s="36"/>
      <c r="B307" s="36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9"/>
    </row>
    <row r="308" spans="1:22" x14ac:dyDescent="0.15">
      <c r="A308" s="26">
        <v>41275</v>
      </c>
      <c r="B308" s="36"/>
      <c r="C308" s="18">
        <v>175146.47615999996</v>
      </c>
      <c r="D308" s="18">
        <v>43516.796000000002</v>
      </c>
      <c r="E308" s="18">
        <v>0</v>
      </c>
      <c r="F308" s="18">
        <v>662740.66299999983</v>
      </c>
      <c r="G308" s="37">
        <v>6800272.7659999998</v>
      </c>
      <c r="H308" s="37">
        <v>0</v>
      </c>
      <c r="I308" s="37">
        <v>2578167.6072499999</v>
      </c>
      <c r="J308" s="37">
        <v>3620332.58109</v>
      </c>
      <c r="K308" s="37">
        <v>0</v>
      </c>
      <c r="L308" s="37">
        <v>60096.312769999997</v>
      </c>
      <c r="M308" s="37">
        <v>10670.311</v>
      </c>
      <c r="N308" s="37">
        <v>0</v>
      </c>
      <c r="O308" s="38">
        <v>3476151.0591799999</v>
      </c>
      <c r="P308" s="37">
        <v>0</v>
      </c>
      <c r="Q308" s="38">
        <v>1373045.4256799994</v>
      </c>
      <c r="R308" s="37">
        <v>0</v>
      </c>
      <c r="S308" s="39">
        <v>4849196.4848599993</v>
      </c>
      <c r="T308" s="40"/>
      <c r="U308" s="40"/>
      <c r="V308" s="40"/>
    </row>
    <row r="309" spans="1:22" x14ac:dyDescent="0.15">
      <c r="A309" s="22">
        <v>41306</v>
      </c>
      <c r="B309" s="41"/>
      <c r="C309" s="33">
        <v>166559.62515999994</v>
      </c>
      <c r="D309" s="33">
        <v>42156.542820000002</v>
      </c>
      <c r="E309" s="33">
        <v>0</v>
      </c>
      <c r="F309" s="33">
        <v>334203.03508999996</v>
      </c>
      <c r="G309" s="42">
        <v>3533912.4454999999</v>
      </c>
      <c r="H309" s="42">
        <v>0</v>
      </c>
      <c r="I309" s="42">
        <v>2651417.80535</v>
      </c>
      <c r="J309" s="42">
        <v>3635771.59644</v>
      </c>
      <c r="K309" s="42">
        <v>0</v>
      </c>
      <c r="L309" s="42">
        <v>42043.228759999998</v>
      </c>
      <c r="M309" s="42">
        <v>7187.2460000000001</v>
      </c>
      <c r="N309" s="42">
        <v>0</v>
      </c>
      <c r="O309" s="43">
        <v>3194223.6943599996</v>
      </c>
      <c r="P309" s="42">
        <v>0</v>
      </c>
      <c r="Q309" s="43">
        <v>1473543.7459899955</v>
      </c>
      <c r="R309" s="42">
        <v>0</v>
      </c>
      <c r="S309" s="44">
        <v>4667767.4403499952</v>
      </c>
      <c r="T309" s="40"/>
      <c r="U309" s="40"/>
      <c r="V309" s="40"/>
    </row>
    <row r="310" spans="1:22" x14ac:dyDescent="0.15">
      <c r="A310" s="26">
        <v>41334</v>
      </c>
      <c r="B310" s="36"/>
      <c r="C310" s="18">
        <v>123154.93605999999</v>
      </c>
      <c r="D310" s="18">
        <v>31850.386490000001</v>
      </c>
      <c r="E310" s="18">
        <v>0</v>
      </c>
      <c r="F310" s="18">
        <v>201996.53316999998</v>
      </c>
      <c r="G310" s="37">
        <v>2130291.6269999999</v>
      </c>
      <c r="H310" s="37">
        <v>0</v>
      </c>
      <c r="I310" s="37">
        <v>2812057.6192499995</v>
      </c>
      <c r="J310" s="37">
        <v>4032946.5119099999</v>
      </c>
      <c r="K310" s="37">
        <v>0</v>
      </c>
      <c r="L310" s="37">
        <v>78817.504749999993</v>
      </c>
      <c r="M310" s="37">
        <v>13653.968999999999</v>
      </c>
      <c r="N310" s="37">
        <v>0</v>
      </c>
      <c r="O310" s="38">
        <v>3216026.5932299993</v>
      </c>
      <c r="P310" s="37">
        <v>0</v>
      </c>
      <c r="Q310" s="38">
        <v>1401815.9035700182</v>
      </c>
      <c r="R310" s="37">
        <v>0</v>
      </c>
      <c r="S310" s="39">
        <v>4617842.4968000175</v>
      </c>
      <c r="T310" s="40"/>
      <c r="U310" s="40"/>
      <c r="V310" s="40"/>
    </row>
    <row r="311" spans="1:22" x14ac:dyDescent="0.15">
      <c r="A311" s="22">
        <v>41365</v>
      </c>
      <c r="B311" s="41"/>
      <c r="C311" s="33">
        <v>147430.13983999993</v>
      </c>
      <c r="D311" s="33">
        <v>39339.91365000001</v>
      </c>
      <c r="E311" s="33">
        <v>0</v>
      </c>
      <c r="F311" s="33">
        <v>559083.98681000003</v>
      </c>
      <c r="G311" s="42">
        <v>6055004.4101399994</v>
      </c>
      <c r="H311" s="42">
        <v>0</v>
      </c>
      <c r="I311" s="42">
        <v>2513915.3426300008</v>
      </c>
      <c r="J311" s="42">
        <v>3802551.1081999997</v>
      </c>
      <c r="K311" s="42">
        <v>0</v>
      </c>
      <c r="L311" s="42">
        <v>65196.719360000003</v>
      </c>
      <c r="M311" s="42">
        <v>11362.192999999999</v>
      </c>
      <c r="N311" s="42">
        <v>0</v>
      </c>
      <c r="O311" s="43">
        <v>3285626.1886400008</v>
      </c>
      <c r="P311" s="42">
        <v>0</v>
      </c>
      <c r="Q311" s="43">
        <v>1663860.4425299917</v>
      </c>
      <c r="R311" s="42">
        <v>0</v>
      </c>
      <c r="S311" s="44">
        <v>4949486.6311699925</v>
      </c>
      <c r="T311" s="40"/>
      <c r="U311" s="40"/>
      <c r="V311" s="40"/>
    </row>
    <row r="312" spans="1:22" x14ac:dyDescent="0.15">
      <c r="A312" s="26">
        <v>41395</v>
      </c>
      <c r="B312" s="36"/>
      <c r="C312" s="18">
        <v>164862.84228999997</v>
      </c>
      <c r="D312" s="18">
        <v>44704.384969999992</v>
      </c>
      <c r="E312" s="18">
        <v>0</v>
      </c>
      <c r="F312" s="18">
        <v>696337.21353999991</v>
      </c>
      <c r="G312" s="37">
        <v>8006445.5120000001</v>
      </c>
      <c r="H312" s="37">
        <v>0</v>
      </c>
      <c r="I312" s="37">
        <v>2780571.5439600004</v>
      </c>
      <c r="J312" s="37">
        <v>4190890.2948299996</v>
      </c>
      <c r="K312" s="37">
        <v>0</v>
      </c>
      <c r="L312" s="37">
        <v>71594.268069999991</v>
      </c>
      <c r="M312" s="37">
        <v>14240.684999999999</v>
      </c>
      <c r="N312" s="37">
        <v>0</v>
      </c>
      <c r="O312" s="38">
        <v>3713365.8678600006</v>
      </c>
      <c r="P312" s="37">
        <v>0</v>
      </c>
      <c r="Q312" s="38">
        <v>1619103.8379200501</v>
      </c>
      <c r="R312" s="37">
        <v>0</v>
      </c>
      <c r="S312" s="39">
        <v>5332469.7057800507</v>
      </c>
      <c r="T312" s="40"/>
      <c r="U312" s="40"/>
      <c r="V312" s="40"/>
    </row>
    <row r="313" spans="1:22" x14ac:dyDescent="0.15">
      <c r="A313" s="22">
        <v>41426</v>
      </c>
      <c r="B313" s="41"/>
      <c r="C313" s="33">
        <v>135715.54449999996</v>
      </c>
      <c r="D313" s="33">
        <v>37198.35972</v>
      </c>
      <c r="E313" s="33">
        <v>0</v>
      </c>
      <c r="F313" s="33">
        <v>547634.12206999981</v>
      </c>
      <c r="G313" s="42">
        <v>6347296.7489</v>
      </c>
      <c r="H313" s="42">
        <v>0</v>
      </c>
      <c r="I313" s="42">
        <v>2708749.48434</v>
      </c>
      <c r="J313" s="42">
        <v>4089082.0983299999</v>
      </c>
      <c r="K313" s="42">
        <v>0</v>
      </c>
      <c r="L313" s="42">
        <v>47572.372579999996</v>
      </c>
      <c r="M313" s="42">
        <v>9944.3130000000001</v>
      </c>
      <c r="N313" s="42">
        <v>0</v>
      </c>
      <c r="O313" s="43">
        <v>3439671.5234900001</v>
      </c>
      <c r="P313" s="42">
        <v>0</v>
      </c>
      <c r="Q313" s="43">
        <v>1431167.4289199919</v>
      </c>
      <c r="R313" s="42">
        <v>0</v>
      </c>
      <c r="S313" s="44">
        <v>4870838.952409992</v>
      </c>
      <c r="T313" s="40"/>
      <c r="U313" s="40"/>
      <c r="V313" s="40"/>
    </row>
    <row r="314" spans="1:22" x14ac:dyDescent="0.15">
      <c r="A314" s="26">
        <v>41456</v>
      </c>
      <c r="B314" s="36"/>
      <c r="C314" s="18">
        <v>155635.21836000003</v>
      </c>
      <c r="D314" s="18">
        <v>44546.998149999999</v>
      </c>
      <c r="E314" s="18">
        <v>0</v>
      </c>
      <c r="F314" s="18">
        <v>548527.56701</v>
      </c>
      <c r="G314" s="37">
        <v>6106886.7240000004</v>
      </c>
      <c r="H314" s="37">
        <v>0</v>
      </c>
      <c r="I314" s="37">
        <v>2529637.7590999994</v>
      </c>
      <c r="J314" s="37">
        <v>3736605.6811099998</v>
      </c>
      <c r="K314" s="37">
        <v>0</v>
      </c>
      <c r="L314" s="37">
        <v>48805.467129999997</v>
      </c>
      <c r="M314" s="37">
        <v>10640.157999999999</v>
      </c>
      <c r="N314" s="37">
        <v>0</v>
      </c>
      <c r="O314" s="38">
        <v>3282606.0115999994</v>
      </c>
      <c r="P314" s="37">
        <v>0</v>
      </c>
      <c r="Q314" s="38">
        <v>1369690.8386599817</v>
      </c>
      <c r="R314" s="37">
        <v>0</v>
      </c>
      <c r="S314" s="39">
        <v>4652296.8502599811</v>
      </c>
      <c r="T314" s="40"/>
      <c r="U314" s="40"/>
      <c r="V314" s="40"/>
    </row>
    <row r="315" spans="1:22" x14ac:dyDescent="0.15">
      <c r="A315" s="22">
        <v>41487</v>
      </c>
      <c r="B315" s="41"/>
      <c r="C315" s="33">
        <v>163400.61465</v>
      </c>
      <c r="D315" s="33">
        <v>48350.943899999998</v>
      </c>
      <c r="E315" s="33">
        <v>0</v>
      </c>
      <c r="F315" s="33">
        <v>595842.7954399999</v>
      </c>
      <c r="G315" s="42">
        <v>7429706.1561000003</v>
      </c>
      <c r="H315" s="42">
        <v>0</v>
      </c>
      <c r="I315" s="42">
        <v>2925784.9041500008</v>
      </c>
      <c r="J315" s="42">
        <v>4136622.3372900006</v>
      </c>
      <c r="K315" s="42">
        <v>0</v>
      </c>
      <c r="L315" s="42">
        <v>60930.920230000003</v>
      </c>
      <c r="M315" s="42">
        <v>14029.063</v>
      </c>
      <c r="N315" s="42">
        <v>0</v>
      </c>
      <c r="O315" s="43">
        <v>3745959.2344700005</v>
      </c>
      <c r="P315" s="42">
        <v>0</v>
      </c>
      <c r="Q315" s="43">
        <v>1231746.5744699659</v>
      </c>
      <c r="R315" s="42">
        <v>0</v>
      </c>
      <c r="S315" s="44">
        <v>4977705.8089399664</v>
      </c>
      <c r="T315" s="40"/>
      <c r="U315" s="40"/>
      <c r="V315" s="40"/>
    </row>
    <row r="316" spans="1:22" x14ac:dyDescent="0.15">
      <c r="A316" s="26">
        <v>41518</v>
      </c>
      <c r="B316" s="36"/>
      <c r="C316" s="18">
        <v>148794.39289999998</v>
      </c>
      <c r="D316" s="18">
        <v>45517.873810000005</v>
      </c>
      <c r="E316" s="18">
        <v>0</v>
      </c>
      <c r="F316" s="18">
        <v>640604.74546999997</v>
      </c>
      <c r="G316" s="37">
        <v>8225058.9773999993</v>
      </c>
      <c r="H316" s="37">
        <v>0</v>
      </c>
      <c r="I316" s="37">
        <v>2649740.2782000001</v>
      </c>
      <c r="J316" s="37">
        <v>3914727.9070199993</v>
      </c>
      <c r="K316" s="37">
        <v>0</v>
      </c>
      <c r="L316" s="37">
        <v>58274.687159999994</v>
      </c>
      <c r="M316" s="37">
        <v>13016.776</v>
      </c>
      <c r="N316" s="37">
        <v>0</v>
      </c>
      <c r="O316" s="38">
        <v>3497414.1037300001</v>
      </c>
      <c r="P316" s="37">
        <v>0</v>
      </c>
      <c r="Q316" s="38">
        <v>1352581.7025799728</v>
      </c>
      <c r="R316" s="37">
        <v>0</v>
      </c>
      <c r="S316" s="39">
        <v>4849995.8063099729</v>
      </c>
      <c r="T316" s="40"/>
      <c r="U316" s="40"/>
      <c r="V316" s="40"/>
    </row>
    <row r="317" spans="1:22" x14ac:dyDescent="0.15">
      <c r="A317" s="22">
        <v>41548</v>
      </c>
      <c r="B317" s="41"/>
      <c r="C317" s="33">
        <v>147849.61303999994</v>
      </c>
      <c r="D317" s="33">
        <v>46573.796799999996</v>
      </c>
      <c r="E317" s="33">
        <v>0</v>
      </c>
      <c r="F317" s="33">
        <v>555889.01807000011</v>
      </c>
      <c r="G317" s="42">
        <v>6356430.0074499995</v>
      </c>
      <c r="H317" s="42">
        <v>0</v>
      </c>
      <c r="I317" s="42">
        <v>2649279.4731299998</v>
      </c>
      <c r="J317" s="42">
        <v>3939948.8035599994</v>
      </c>
      <c r="K317" s="42">
        <v>0</v>
      </c>
      <c r="L317" s="42">
        <v>49349.734020000004</v>
      </c>
      <c r="M317" s="42">
        <v>11097.82</v>
      </c>
      <c r="N317" s="42">
        <v>0</v>
      </c>
      <c r="O317" s="43">
        <v>3402367.8382599996</v>
      </c>
      <c r="P317" s="42">
        <v>0</v>
      </c>
      <c r="Q317" s="43">
        <v>1435615.4534100052</v>
      </c>
      <c r="R317" s="42">
        <v>0</v>
      </c>
      <c r="S317" s="44">
        <v>4837983.2916700048</v>
      </c>
      <c r="T317" s="40"/>
      <c r="U317" s="40"/>
      <c r="V317" s="40"/>
    </row>
    <row r="318" spans="1:22" x14ac:dyDescent="0.15">
      <c r="A318" s="26">
        <v>41579</v>
      </c>
      <c r="B318" s="36"/>
      <c r="C318" s="18">
        <v>168253.99984999999</v>
      </c>
      <c r="D318" s="18">
        <v>55377.4349</v>
      </c>
      <c r="E318" s="18">
        <v>0</v>
      </c>
      <c r="F318" s="18">
        <v>574007.23025999998</v>
      </c>
      <c r="G318" s="37">
        <v>6704149.1469999999</v>
      </c>
      <c r="H318" s="37">
        <v>0</v>
      </c>
      <c r="I318" s="37">
        <v>2807639.4621700002</v>
      </c>
      <c r="J318" s="37">
        <v>4187472.5348100006</v>
      </c>
      <c r="K318" s="37">
        <v>0</v>
      </c>
      <c r="L318" s="37">
        <v>45436.280529999996</v>
      </c>
      <c r="M318" s="37">
        <v>10695.822</v>
      </c>
      <c r="N318" s="37">
        <v>0</v>
      </c>
      <c r="O318" s="37">
        <v>3595336.9728100002</v>
      </c>
      <c r="P318" s="37"/>
      <c r="Q318" s="38">
        <v>1353328.1313199745</v>
      </c>
      <c r="R318" s="37"/>
      <c r="S318" s="39">
        <v>4948665.1041299747</v>
      </c>
      <c r="T318" s="40"/>
      <c r="U318" s="40"/>
      <c r="V318" s="40"/>
    </row>
    <row r="319" spans="1:22" x14ac:dyDescent="0.15">
      <c r="A319" s="22">
        <v>41609</v>
      </c>
      <c r="B319" s="41"/>
      <c r="C319" s="33">
        <v>187102.64699000004</v>
      </c>
      <c r="D319" s="33">
        <v>63687.067799999997</v>
      </c>
      <c r="E319" s="33"/>
      <c r="F319" s="33">
        <v>771030.5408399998</v>
      </c>
      <c r="G319" s="42">
        <v>8957439.5415000003</v>
      </c>
      <c r="H319" s="42"/>
      <c r="I319" s="42">
        <v>2878893.35562</v>
      </c>
      <c r="J319" s="42">
        <v>4363434.8969699992</v>
      </c>
      <c r="K319" s="42"/>
      <c r="L319" s="42">
        <v>52006.101300000002</v>
      </c>
      <c r="M319" s="42">
        <v>12298.735000000001</v>
      </c>
      <c r="N319" s="42"/>
      <c r="O319" s="43">
        <v>3889032.64475</v>
      </c>
      <c r="P319" s="42"/>
      <c r="Q319" s="43">
        <v>1383089.7911499776</v>
      </c>
      <c r="R319" s="42"/>
      <c r="S319" s="44">
        <v>5272122.4358999776</v>
      </c>
      <c r="T319" s="40"/>
      <c r="U319" s="40"/>
      <c r="V319" s="40"/>
    </row>
    <row r="320" spans="1:22" x14ac:dyDescent="0.15">
      <c r="A320" s="34" t="s">
        <v>33</v>
      </c>
      <c r="B320" s="35"/>
      <c r="C320" s="35">
        <v>1883906.0497999995</v>
      </c>
      <c r="D320" s="35">
        <v>542820.49901000003</v>
      </c>
      <c r="E320" s="35">
        <v>0</v>
      </c>
      <c r="F320" s="35">
        <v>6687897.4507699991</v>
      </c>
      <c r="G320" s="35">
        <v>76652894.06299001</v>
      </c>
      <c r="H320" s="35">
        <v>0</v>
      </c>
      <c r="I320" s="35">
        <v>32485854.635150004</v>
      </c>
      <c r="J320" s="35">
        <v>47650386.351559989</v>
      </c>
      <c r="K320" s="35">
        <v>0</v>
      </c>
      <c r="L320" s="35">
        <v>680123.59665999992</v>
      </c>
      <c r="M320" s="35">
        <v>138837.09099999999</v>
      </c>
      <c r="N320" s="35">
        <v>0</v>
      </c>
      <c r="O320" s="35">
        <v>41737781.732380003</v>
      </c>
      <c r="P320" s="35">
        <v>0</v>
      </c>
      <c r="Q320" s="35">
        <v>17088589.276199929</v>
      </c>
      <c r="R320" s="35">
        <v>0</v>
      </c>
      <c r="S320" s="30">
        <v>58826371.008579932</v>
      </c>
      <c r="T320" s="40"/>
      <c r="U320" s="40"/>
    </row>
    <row r="321" spans="1:22" x14ac:dyDescent="0.15">
      <c r="A321" s="36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9"/>
    </row>
    <row r="322" spans="1:22" x14ac:dyDescent="0.15">
      <c r="A322" s="22">
        <v>41640</v>
      </c>
      <c r="B322" s="41"/>
      <c r="C322" s="33">
        <v>139213.7847499999</v>
      </c>
      <c r="D322" s="33">
        <v>47701.694000000003</v>
      </c>
      <c r="E322" s="33"/>
      <c r="F322" s="33">
        <v>612407.10252000007</v>
      </c>
      <c r="G322" s="42">
        <v>7276755.2988999998</v>
      </c>
      <c r="H322" s="42"/>
      <c r="I322" s="42">
        <v>2788685.81335</v>
      </c>
      <c r="J322" s="42">
        <v>4441994.6137200007</v>
      </c>
      <c r="K322" s="42"/>
      <c r="L322" s="42">
        <v>53737.130480000007</v>
      </c>
      <c r="M322" s="42">
        <v>12832.974</v>
      </c>
      <c r="N322" s="42"/>
      <c r="O322" s="43">
        <v>3594043.8310999996</v>
      </c>
      <c r="P322" s="42"/>
      <c r="Q322" s="43">
        <v>1214788.0225399663</v>
      </c>
      <c r="R322" s="42"/>
      <c r="S322" s="44">
        <v>4808831.8536399659</v>
      </c>
      <c r="T322" s="40"/>
      <c r="U322" s="40"/>
      <c r="V322" s="40"/>
    </row>
    <row r="323" spans="1:22" x14ac:dyDescent="0.15">
      <c r="A323" s="17">
        <v>41671</v>
      </c>
      <c r="B323" s="18"/>
      <c r="C323" s="18">
        <v>199935.44549999986</v>
      </c>
      <c r="D323" s="18">
        <v>66993.322800000009</v>
      </c>
      <c r="E323" s="18"/>
      <c r="F323" s="18">
        <v>312048.99343000009</v>
      </c>
      <c r="G323" s="18">
        <v>4067699.0103000002</v>
      </c>
      <c r="H323" s="18"/>
      <c r="I323" s="18">
        <v>2450562.6753500002</v>
      </c>
      <c r="J323" s="18">
        <v>3653691.2364499993</v>
      </c>
      <c r="K323" s="18"/>
      <c r="L323" s="18">
        <v>42434.908720000007</v>
      </c>
      <c r="M323" s="18">
        <v>10515.904</v>
      </c>
      <c r="N323" s="18"/>
      <c r="O323" s="18">
        <v>3004982.0230000005</v>
      </c>
      <c r="P323" s="18"/>
      <c r="Q323" s="18">
        <v>1266460.1275700149</v>
      </c>
      <c r="R323" s="18"/>
      <c r="S323" s="19">
        <v>4271442.1505700154</v>
      </c>
      <c r="T323" s="40"/>
      <c r="U323" s="40"/>
    </row>
    <row r="324" spans="1:22" x14ac:dyDescent="0.15">
      <c r="A324" s="22">
        <v>41699</v>
      </c>
      <c r="B324" s="41"/>
      <c r="C324" s="33">
        <v>149162.7188</v>
      </c>
      <c r="D324" s="33">
        <v>45028.476369999997</v>
      </c>
      <c r="E324" s="33"/>
      <c r="F324" s="33">
        <v>268099.95665999991</v>
      </c>
      <c r="G324" s="42">
        <v>3331867.12525</v>
      </c>
      <c r="H324" s="42"/>
      <c r="I324" s="42">
        <v>2613950.6133000003</v>
      </c>
      <c r="J324" s="42">
        <v>3967144.6616600002</v>
      </c>
      <c r="K324" s="42"/>
      <c r="L324" s="42">
        <v>40139.84242999999</v>
      </c>
      <c r="M324" s="42">
        <v>9857.5840000000007</v>
      </c>
      <c r="N324" s="42"/>
      <c r="O324" s="43">
        <v>3071353.1311900006</v>
      </c>
      <c r="P324" s="42"/>
      <c r="Q324" s="43">
        <v>1336827.9027099661</v>
      </c>
      <c r="R324" s="42"/>
      <c r="S324" s="44">
        <v>4408181.0338999666</v>
      </c>
      <c r="T324" s="40"/>
      <c r="U324" s="40"/>
      <c r="V324" s="40"/>
    </row>
    <row r="325" spans="1:22" x14ac:dyDescent="0.15">
      <c r="A325" s="17">
        <v>41730</v>
      </c>
      <c r="B325" s="18"/>
      <c r="C325" s="18">
        <v>219600.38394</v>
      </c>
      <c r="D325" s="18">
        <v>57685.604599999991</v>
      </c>
      <c r="E325" s="18"/>
      <c r="F325" s="18">
        <v>399157.55573000008</v>
      </c>
      <c r="G325" s="18">
        <v>5403408.5149999997</v>
      </c>
      <c r="H325" s="18"/>
      <c r="I325" s="18">
        <v>2389910.3159600003</v>
      </c>
      <c r="J325" s="18">
        <v>3718159.3931099996</v>
      </c>
      <c r="K325" s="18"/>
      <c r="L325" s="18">
        <v>32959.159659999998</v>
      </c>
      <c r="M325" s="18">
        <v>7278.3360000000002</v>
      </c>
      <c r="N325" s="18"/>
      <c r="O325" s="18">
        <v>3041627.4152900004</v>
      </c>
      <c r="P325" s="18"/>
      <c r="Q325" s="18">
        <v>1275048.3930000286</v>
      </c>
      <c r="R325" s="18"/>
      <c r="S325" s="19">
        <v>4316675.8082900289</v>
      </c>
      <c r="T325" s="40"/>
      <c r="U325" s="40"/>
    </row>
    <row r="326" spans="1:22" x14ac:dyDescent="0.15">
      <c r="A326" s="22">
        <v>41760</v>
      </c>
      <c r="B326" s="41"/>
      <c r="C326" s="33">
        <v>208390.52519000016</v>
      </c>
      <c r="D326" s="33">
        <v>49019.895019999996</v>
      </c>
      <c r="E326" s="33"/>
      <c r="F326" s="33">
        <v>977542.07256999891</v>
      </c>
      <c r="G326" s="42">
        <v>12456190.41811</v>
      </c>
      <c r="H326" s="42"/>
      <c r="I326" s="42">
        <v>2791266.5504800002</v>
      </c>
      <c r="J326" s="42">
        <v>4419105.3796999995</v>
      </c>
      <c r="K326" s="42"/>
      <c r="L326" s="42">
        <v>63962.878140000015</v>
      </c>
      <c r="M326" s="42">
        <v>12490.608</v>
      </c>
      <c r="N326" s="42"/>
      <c r="O326" s="43">
        <v>4041162.0263799992</v>
      </c>
      <c r="P326" s="42"/>
      <c r="Q326" s="43">
        <v>1454704.4994599815</v>
      </c>
      <c r="R326" s="42"/>
      <c r="S326" s="44">
        <v>5495866.5258399807</v>
      </c>
      <c r="T326" s="40"/>
      <c r="U326" s="40"/>
      <c r="V326" s="40"/>
    </row>
    <row r="327" spans="1:22" x14ac:dyDescent="0.15">
      <c r="A327" s="17">
        <v>41791</v>
      </c>
      <c r="B327" s="18"/>
      <c r="C327" s="18">
        <v>157380.01864000002</v>
      </c>
      <c r="D327" s="18">
        <v>36257.4804</v>
      </c>
      <c r="E327" s="18">
        <v>0</v>
      </c>
      <c r="F327" s="18">
        <v>544172.16633000004</v>
      </c>
      <c r="G327" s="18">
        <v>6844486.5642200001</v>
      </c>
      <c r="H327" s="18">
        <v>0</v>
      </c>
      <c r="I327" s="18">
        <v>2668114.1955299997</v>
      </c>
      <c r="J327" s="18">
        <v>3903073.7137699998</v>
      </c>
      <c r="K327" s="18">
        <v>0</v>
      </c>
      <c r="L327" s="18">
        <v>56417.717599999996</v>
      </c>
      <c r="M327" s="18">
        <v>10020.981</v>
      </c>
      <c r="N327" s="18"/>
      <c r="O327" s="18">
        <v>3426084.0981000001</v>
      </c>
      <c r="P327" s="18"/>
      <c r="Q327" s="18">
        <v>1278730.393570005</v>
      </c>
      <c r="R327" s="18"/>
      <c r="S327" s="19">
        <v>4704814.491670005</v>
      </c>
      <c r="T327" s="40"/>
      <c r="U327" s="40"/>
    </row>
    <row r="328" spans="1:22" x14ac:dyDescent="0.15">
      <c r="A328" s="22">
        <v>41821</v>
      </c>
      <c r="B328" s="41"/>
      <c r="C328" s="33">
        <v>225461.32666000014</v>
      </c>
      <c r="D328" s="33">
        <v>52079.090300000003</v>
      </c>
      <c r="E328" s="33"/>
      <c r="F328" s="33">
        <v>661700.98112000001</v>
      </c>
      <c r="G328" s="42">
        <v>8884841.0297999997</v>
      </c>
      <c r="H328" s="42"/>
      <c r="I328" s="42">
        <v>2629108.0075299996</v>
      </c>
      <c r="J328" s="42">
        <v>4104137.48166</v>
      </c>
      <c r="K328" s="42"/>
      <c r="L328" s="42">
        <v>67024.968529999998</v>
      </c>
      <c r="M328" s="42">
        <v>12259.609</v>
      </c>
      <c r="N328" s="42"/>
      <c r="O328" s="43">
        <v>3583295.2838399997</v>
      </c>
      <c r="P328" s="42"/>
      <c r="Q328" s="43">
        <v>1465635.1359399632</v>
      </c>
      <c r="R328" s="42"/>
      <c r="S328" s="44">
        <v>5048930.4197799629</v>
      </c>
      <c r="T328" s="40"/>
      <c r="U328" s="40"/>
      <c r="V328" s="40"/>
    </row>
    <row r="329" spans="1:22" s="45" customFormat="1" x14ac:dyDescent="0.15">
      <c r="A329" s="17">
        <v>41852</v>
      </c>
      <c r="B329" s="18"/>
      <c r="C329" s="18">
        <v>213487.70470000006</v>
      </c>
      <c r="D329" s="18">
        <v>49091.788200000003</v>
      </c>
      <c r="E329" s="18"/>
      <c r="F329" s="18">
        <v>651294.64922000002</v>
      </c>
      <c r="G329" s="18">
        <v>8629473.2633500006</v>
      </c>
      <c r="H329" s="18"/>
      <c r="I329" s="18">
        <v>2568157.0683000004</v>
      </c>
      <c r="J329" s="18">
        <v>4165561.6647199998</v>
      </c>
      <c r="K329" s="18"/>
      <c r="L329" s="18">
        <v>59684.740320000004</v>
      </c>
      <c r="M329" s="18">
        <v>10798.19</v>
      </c>
      <c r="N329" s="18"/>
      <c r="O329" s="18">
        <v>3492624.1625400004</v>
      </c>
      <c r="P329" s="18"/>
      <c r="Q329" s="18">
        <v>1320466.4181199945</v>
      </c>
      <c r="R329" s="18"/>
      <c r="S329" s="19">
        <v>4813090.5806599949</v>
      </c>
      <c r="T329" s="40"/>
      <c r="U329" s="40"/>
    </row>
    <row r="330" spans="1:22" x14ac:dyDescent="0.15">
      <c r="A330" s="22">
        <v>41883</v>
      </c>
      <c r="B330" s="41"/>
      <c r="C330" s="33">
        <v>212559.65562000001</v>
      </c>
      <c r="D330" s="33">
        <v>48408.749790000009</v>
      </c>
      <c r="E330" s="33"/>
      <c r="F330" s="33">
        <v>783938.69351999986</v>
      </c>
      <c r="G330" s="42">
        <v>10472244.5876</v>
      </c>
      <c r="H330" s="42"/>
      <c r="I330" s="42">
        <v>2613616.8359900005</v>
      </c>
      <c r="J330" s="42">
        <v>4442970.3038099995</v>
      </c>
      <c r="K330" s="42"/>
      <c r="L330" s="42">
        <v>73246.506729999994</v>
      </c>
      <c r="M330" s="42">
        <v>13661.349</v>
      </c>
      <c r="N330" s="42"/>
      <c r="O330" s="43">
        <v>3683361.6918600001</v>
      </c>
      <c r="P330" s="42"/>
      <c r="Q330" s="43">
        <v>1393885.805509971</v>
      </c>
      <c r="R330" s="42"/>
      <c r="S330" s="44">
        <v>5077247.4973699711</v>
      </c>
      <c r="T330" s="40"/>
      <c r="U330" s="40"/>
      <c r="V330" s="40"/>
    </row>
    <row r="331" spans="1:22" s="45" customFormat="1" x14ac:dyDescent="0.15">
      <c r="A331" s="26">
        <v>41913</v>
      </c>
      <c r="B331" s="36"/>
      <c r="C331" s="18">
        <v>247367.55305999998</v>
      </c>
      <c r="D331" s="18">
        <v>54589.771180000011</v>
      </c>
      <c r="E331" s="18"/>
      <c r="F331" s="18">
        <v>622414.43951000005</v>
      </c>
      <c r="G331" s="37">
        <v>8216269.0051999995</v>
      </c>
      <c r="H331" s="37"/>
      <c r="I331" s="37">
        <v>2075418.8074499997</v>
      </c>
      <c r="J331" s="37">
        <v>4045642.5282599996</v>
      </c>
      <c r="K331" s="37"/>
      <c r="L331" s="37">
        <v>47726.604910000002</v>
      </c>
      <c r="M331" s="37">
        <v>9438.3619999999992</v>
      </c>
      <c r="N331" s="37"/>
      <c r="O331" s="38">
        <v>2992927.4049300002</v>
      </c>
      <c r="P331" s="37"/>
      <c r="Q331" s="38">
        <v>1329350.2374100285</v>
      </c>
      <c r="R331" s="37"/>
      <c r="S331" s="39">
        <v>4322277.6423400287</v>
      </c>
      <c r="T331" s="46"/>
      <c r="U331" s="46"/>
      <c r="V331" s="46"/>
    </row>
    <row r="332" spans="1:22" s="45" customFormat="1" x14ac:dyDescent="0.15">
      <c r="A332" s="22">
        <v>41944</v>
      </c>
      <c r="B332" s="41"/>
      <c r="C332" s="33">
        <v>261194.62065999987</v>
      </c>
      <c r="D332" s="33">
        <v>57446.137399999992</v>
      </c>
      <c r="E332" s="33">
        <v>0</v>
      </c>
      <c r="F332" s="33">
        <v>392490.67768000008</v>
      </c>
      <c r="G332" s="42">
        <v>5111705.9450000003</v>
      </c>
      <c r="H332" s="42">
        <v>0</v>
      </c>
      <c r="I332" s="42">
        <v>1836359.6751199998</v>
      </c>
      <c r="J332" s="42">
        <v>3942640.3898799997</v>
      </c>
      <c r="K332" s="42">
        <v>0</v>
      </c>
      <c r="L332" s="42">
        <v>46877.90782</v>
      </c>
      <c r="M332" s="42">
        <v>10486.383</v>
      </c>
      <c r="N332" s="42">
        <v>0</v>
      </c>
      <c r="O332" s="43">
        <v>2536922.8812799999</v>
      </c>
      <c r="P332" s="42">
        <v>0</v>
      </c>
      <c r="Q332" s="43">
        <v>1257763.158959995</v>
      </c>
      <c r="R332" s="42">
        <v>0</v>
      </c>
      <c r="S332" s="44">
        <v>3794686.0402399949</v>
      </c>
      <c r="T332" s="46"/>
      <c r="U332" s="46"/>
      <c r="V332" s="46"/>
    </row>
    <row r="333" spans="1:22" ht="14.25" customHeight="1" x14ac:dyDescent="0.15">
      <c r="A333" s="26">
        <v>41974</v>
      </c>
      <c r="B333" s="36"/>
      <c r="C333" s="18">
        <v>239493.96129999968</v>
      </c>
      <c r="D333" s="18">
        <v>53656.503199999992</v>
      </c>
      <c r="E333" s="18">
        <v>0</v>
      </c>
      <c r="F333" s="18">
        <v>584795.22092999984</v>
      </c>
      <c r="G333" s="37">
        <v>8400373.9032000005</v>
      </c>
      <c r="H333" s="37">
        <v>0</v>
      </c>
      <c r="I333" s="37">
        <v>1563025.2042699996</v>
      </c>
      <c r="J333" s="37">
        <v>4338391.0171500007</v>
      </c>
      <c r="K333" s="37">
        <v>0</v>
      </c>
      <c r="L333" s="37">
        <v>56382.547899999983</v>
      </c>
      <c r="M333" s="37">
        <v>12914.791999999999</v>
      </c>
      <c r="N333" s="37">
        <v>0</v>
      </c>
      <c r="O333" s="38">
        <v>2443696.9343999992</v>
      </c>
      <c r="P333" s="37">
        <v>0</v>
      </c>
      <c r="Q333" s="38">
        <v>1351013.5879100007</v>
      </c>
      <c r="R333" s="37">
        <v>0</v>
      </c>
      <c r="S333" s="39">
        <v>3794710.5223099999</v>
      </c>
      <c r="T333" s="40"/>
      <c r="U333" s="40"/>
      <c r="V333" s="40"/>
    </row>
    <row r="334" spans="1:22" ht="14.25" customHeight="1" x14ac:dyDescent="0.15">
      <c r="A334" s="26"/>
      <c r="B334" s="36"/>
      <c r="C334" s="18"/>
      <c r="D334" s="18"/>
      <c r="E334" s="18"/>
      <c r="F334" s="18"/>
      <c r="G334" s="37"/>
      <c r="H334" s="37"/>
      <c r="I334" s="37"/>
      <c r="J334" s="37"/>
      <c r="K334" s="37"/>
      <c r="L334" s="37"/>
      <c r="M334" s="37"/>
      <c r="N334" s="37"/>
      <c r="O334" s="38"/>
      <c r="P334" s="37"/>
      <c r="Q334" s="38"/>
      <c r="R334" s="37"/>
      <c r="S334" s="39"/>
      <c r="T334" s="40"/>
      <c r="U334" s="40"/>
      <c r="V334" s="40"/>
    </row>
    <row r="335" spans="1:22" s="51" customFormat="1" ht="14.25" customHeight="1" x14ac:dyDescent="0.15">
      <c r="A335" s="34" t="s">
        <v>34</v>
      </c>
      <c r="B335" s="34"/>
      <c r="C335" s="35">
        <v>2473247.69882</v>
      </c>
      <c r="D335" s="35">
        <v>617958.51326000004</v>
      </c>
      <c r="E335" s="35">
        <v>0</v>
      </c>
      <c r="F335" s="35">
        <v>6810062.5092199994</v>
      </c>
      <c r="G335" s="47">
        <v>89095314.665930003</v>
      </c>
      <c r="H335" s="47"/>
      <c r="I335" s="47">
        <v>28988175.762630001</v>
      </c>
      <c r="J335" s="47">
        <v>49142512.383889996</v>
      </c>
      <c r="K335" s="47"/>
      <c r="L335" s="47">
        <v>640594.91324000002</v>
      </c>
      <c r="M335" s="47">
        <v>132555.07199999999</v>
      </c>
      <c r="N335" s="47">
        <v>0</v>
      </c>
      <c r="O335" s="48">
        <v>38912080.88391</v>
      </c>
      <c r="P335" s="47">
        <v>0</v>
      </c>
      <c r="Q335" s="48">
        <v>15944673.682699919</v>
      </c>
      <c r="R335" s="47">
        <v>0</v>
      </c>
      <c r="S335" s="49">
        <v>54856754.566609919</v>
      </c>
      <c r="T335" s="50"/>
      <c r="U335" s="50"/>
      <c r="V335" s="50"/>
    </row>
    <row r="336" spans="1:22" ht="14.25" customHeight="1" x14ac:dyDescent="0.15">
      <c r="A336" s="22">
        <v>42005</v>
      </c>
      <c r="B336" s="41"/>
      <c r="C336" s="33">
        <v>282198.79949</v>
      </c>
      <c r="D336" s="33">
        <v>64610.227180000002</v>
      </c>
      <c r="E336" s="33"/>
      <c r="F336" s="33">
        <v>412622.43874999997</v>
      </c>
      <c r="G336" s="42">
        <v>5834251.1313999994</v>
      </c>
      <c r="H336" s="42"/>
      <c r="I336" s="42">
        <v>1139137.7221100002</v>
      </c>
      <c r="J336" s="42">
        <v>4109477.5284700003</v>
      </c>
      <c r="K336" s="42"/>
      <c r="L336" s="42">
        <v>55129.169470000001</v>
      </c>
      <c r="M336" s="42">
        <v>12706.52058</v>
      </c>
      <c r="N336" s="42"/>
      <c r="O336" s="43">
        <v>1889088.1298200004</v>
      </c>
      <c r="P336" s="42"/>
      <c r="Q336" s="43">
        <v>1027887.9863300007</v>
      </c>
      <c r="R336" s="42"/>
      <c r="S336" s="44">
        <v>2916976.1161500011</v>
      </c>
      <c r="T336" s="40"/>
      <c r="U336" s="40"/>
      <c r="V336" s="40"/>
    </row>
    <row r="337" spans="1:22" ht="14.25" customHeight="1" x14ac:dyDescent="0.15">
      <c r="A337" s="26">
        <v>42036</v>
      </c>
      <c r="B337" s="36"/>
      <c r="C337" s="18">
        <v>245880.03141</v>
      </c>
      <c r="D337" s="18">
        <v>59310.563999999998</v>
      </c>
      <c r="E337" s="18"/>
      <c r="F337" s="18">
        <v>409884.72840999998</v>
      </c>
      <c r="G337" s="37">
        <v>6160922.4380000001</v>
      </c>
      <c r="H337" s="37"/>
      <c r="I337" s="37">
        <v>1369263.5382399997</v>
      </c>
      <c r="J337" s="37">
        <v>4191446.3260900001</v>
      </c>
      <c r="K337" s="37"/>
      <c r="L337" s="37">
        <v>15959.442590000001</v>
      </c>
      <c r="M337" s="37">
        <v>3696.3649999999998</v>
      </c>
      <c r="N337" s="37"/>
      <c r="O337" s="38">
        <v>2040987.7406499998</v>
      </c>
      <c r="P337" s="37"/>
      <c r="Q337" s="38">
        <v>1119968.9737999977</v>
      </c>
      <c r="R337" s="37"/>
      <c r="S337" s="39">
        <v>3160956.7144499975</v>
      </c>
      <c r="T337" s="40"/>
      <c r="U337" s="40"/>
      <c r="V337" s="40"/>
    </row>
    <row r="338" spans="1:22" ht="14.25" customHeight="1" x14ac:dyDescent="0.15">
      <c r="A338" s="22">
        <v>42064</v>
      </c>
      <c r="B338" s="41"/>
      <c r="C338" s="33">
        <v>207261.66759</v>
      </c>
      <c r="D338" s="33">
        <v>52276.563390000003</v>
      </c>
      <c r="E338" s="33"/>
      <c r="F338" s="33">
        <v>498556.74017999967</v>
      </c>
      <c r="G338" s="42">
        <v>7605813.5082999999</v>
      </c>
      <c r="H338" s="42"/>
      <c r="I338" s="42">
        <v>1504908.8344199997</v>
      </c>
      <c r="J338" s="42">
        <v>4593090.2590899998</v>
      </c>
      <c r="K338" s="42"/>
      <c r="L338" s="42">
        <v>80976.075420000008</v>
      </c>
      <c r="M338" s="42">
        <v>20316.121999999999</v>
      </c>
      <c r="N338" s="42"/>
      <c r="O338" s="43">
        <v>2291703.3176099998</v>
      </c>
      <c r="P338" s="42"/>
      <c r="Q338" s="43">
        <v>1170240.1971700089</v>
      </c>
      <c r="R338" s="42"/>
      <c r="S338" s="44">
        <v>3461943.5147800087</v>
      </c>
      <c r="T338" s="40"/>
      <c r="U338" s="40"/>
      <c r="V338" s="40"/>
    </row>
    <row r="339" spans="1:22" ht="14.25" customHeight="1" x14ac:dyDescent="0.15">
      <c r="A339" s="26">
        <v>42095</v>
      </c>
      <c r="B339" s="36"/>
      <c r="C339" s="18">
        <v>177274.66341000001</v>
      </c>
      <c r="D339" s="18">
        <v>47231.161229999998</v>
      </c>
      <c r="E339" s="18"/>
      <c r="F339" s="18">
        <v>429377.19975000003</v>
      </c>
      <c r="G339" s="37">
        <v>6756601.1876000008</v>
      </c>
      <c r="H339" s="37"/>
      <c r="I339" s="37">
        <v>1327334.41766</v>
      </c>
      <c r="J339" s="37">
        <v>3891459.6098500001</v>
      </c>
      <c r="K339" s="37"/>
      <c r="L339" s="37">
        <v>26379.007060000004</v>
      </c>
      <c r="M339" s="37">
        <v>7202.768</v>
      </c>
      <c r="N339" s="37"/>
      <c r="O339" s="38">
        <v>1960365.2878800002</v>
      </c>
      <c r="P339" s="37"/>
      <c r="Q339" s="38">
        <v>1259341.030740004</v>
      </c>
      <c r="R339" s="37"/>
      <c r="S339" s="39">
        <v>3219706.3186200042</v>
      </c>
      <c r="T339" s="40"/>
      <c r="U339" s="40"/>
      <c r="V339" s="40"/>
    </row>
    <row r="340" spans="1:22" ht="14.25" customHeight="1" x14ac:dyDescent="0.15">
      <c r="A340" s="22">
        <v>42125</v>
      </c>
      <c r="B340" s="41"/>
      <c r="C340" s="33">
        <v>190447.924</v>
      </c>
      <c r="D340" s="33">
        <v>52936.402999999998</v>
      </c>
      <c r="E340" s="33"/>
      <c r="F340" s="33">
        <v>306824.30576999992</v>
      </c>
      <c r="G340" s="42">
        <v>4953837.9046200002</v>
      </c>
      <c r="H340" s="42"/>
      <c r="I340" s="42">
        <v>1637327.4219200001</v>
      </c>
      <c r="J340" s="42">
        <v>4315364.8239899995</v>
      </c>
      <c r="K340" s="42"/>
      <c r="L340" s="42">
        <v>29039.771699999994</v>
      </c>
      <c r="M340" s="42">
        <v>8319.82</v>
      </c>
      <c r="N340" s="42"/>
      <c r="O340" s="43">
        <v>2163639.4233900001</v>
      </c>
      <c r="P340" s="42"/>
      <c r="Q340" s="43">
        <v>1217444.1523200101</v>
      </c>
      <c r="R340" s="42"/>
      <c r="S340" s="44">
        <v>3381083.5757100102</v>
      </c>
      <c r="T340" s="40"/>
      <c r="U340" s="40"/>
      <c r="V340" s="40"/>
    </row>
    <row r="341" spans="1:22" ht="14.25" customHeight="1" x14ac:dyDescent="0.15">
      <c r="A341" s="26">
        <v>42156</v>
      </c>
      <c r="B341" s="36"/>
      <c r="C341" s="18">
        <v>155986.31792</v>
      </c>
      <c r="D341" s="18">
        <v>44690.809299999994</v>
      </c>
      <c r="E341" s="18"/>
      <c r="F341" s="18">
        <v>385287.67376000003</v>
      </c>
      <c r="G341" s="37">
        <v>6267750.2300500004</v>
      </c>
      <c r="H341" s="37"/>
      <c r="I341" s="37">
        <v>1390383.3062499997</v>
      </c>
      <c r="J341" s="37">
        <v>3754526.0176900001</v>
      </c>
      <c r="K341" s="37"/>
      <c r="L341" s="37">
        <v>36632.468509999999</v>
      </c>
      <c r="M341" s="37">
        <v>11014.564</v>
      </c>
      <c r="N341" s="37"/>
      <c r="O341" s="38">
        <v>1968289.7664399997</v>
      </c>
      <c r="P341" s="37"/>
      <c r="Q341" s="38">
        <v>1249117.8936399815</v>
      </c>
      <c r="R341" s="37"/>
      <c r="S341" s="39">
        <v>3217407.6600799812</v>
      </c>
      <c r="T341" s="40"/>
      <c r="U341" s="40"/>
      <c r="V341" s="40"/>
    </row>
    <row r="342" spans="1:22" ht="14.25" customHeight="1" x14ac:dyDescent="0.15">
      <c r="A342" s="22">
        <v>42186</v>
      </c>
      <c r="B342" s="41"/>
      <c r="C342" s="33">
        <v>234971.61116999999</v>
      </c>
      <c r="D342" s="33">
        <v>69106.735499999995</v>
      </c>
      <c r="E342" s="33"/>
      <c r="F342" s="33">
        <v>378465.91376000026</v>
      </c>
      <c r="G342" s="42">
        <v>6069623.3952000001</v>
      </c>
      <c r="H342" s="42"/>
      <c r="I342" s="42">
        <v>1159675.4946000001</v>
      </c>
      <c r="J342" s="42">
        <v>3492277.5274</v>
      </c>
      <c r="K342" s="42"/>
      <c r="L342" s="42">
        <v>45665.295449999998</v>
      </c>
      <c r="M342" s="42">
        <v>13307.682000000001</v>
      </c>
      <c r="N342" s="42"/>
      <c r="O342" s="43">
        <v>1818778.3149800003</v>
      </c>
      <c r="P342" s="42"/>
      <c r="Q342" s="43">
        <v>1224999.706809992</v>
      </c>
      <c r="R342" s="42"/>
      <c r="S342" s="44">
        <v>3043778.0217899922</v>
      </c>
      <c r="T342" s="40"/>
      <c r="U342" s="40"/>
      <c r="V342" s="40"/>
    </row>
    <row r="343" spans="1:22" ht="14.25" customHeight="1" x14ac:dyDescent="0.15">
      <c r="A343" s="26">
        <v>42217</v>
      </c>
      <c r="B343" s="36"/>
      <c r="C343" s="18">
        <v>214936.43495</v>
      </c>
      <c r="D343" s="18">
        <v>64004.571710000004</v>
      </c>
      <c r="E343" s="18"/>
      <c r="F343" s="18">
        <v>448909.70605999976</v>
      </c>
      <c r="G343" s="37">
        <v>7089058.1919999998</v>
      </c>
      <c r="H343" s="37"/>
      <c r="I343" s="37">
        <v>1069878.51073</v>
      </c>
      <c r="J343" s="37">
        <v>3918927.2649299996</v>
      </c>
      <c r="K343" s="37"/>
      <c r="L343" s="37">
        <v>26040.09231</v>
      </c>
      <c r="M343" s="37">
        <v>8771.8140000000003</v>
      </c>
      <c r="N343" s="37"/>
      <c r="O343" s="38">
        <v>1759764.7440499996</v>
      </c>
      <c r="P343" s="37"/>
      <c r="Q343" s="38">
        <v>1108686.3145999869</v>
      </c>
      <c r="R343" s="37"/>
      <c r="S343" s="39">
        <v>2868451.0586499865</v>
      </c>
      <c r="T343" s="40"/>
      <c r="U343" s="40"/>
      <c r="V343" s="40"/>
    </row>
    <row r="344" spans="1:22" ht="14.25" customHeight="1" x14ac:dyDescent="0.15">
      <c r="A344" s="22">
        <v>42248</v>
      </c>
      <c r="B344" s="41"/>
      <c r="C344" s="33">
        <v>245895.679589999</v>
      </c>
      <c r="D344" s="33">
        <v>75226.655450000006</v>
      </c>
      <c r="E344" s="33"/>
      <c r="F344" s="33">
        <v>346581.90657000011</v>
      </c>
      <c r="G344" s="42">
        <v>6373752.6114999996</v>
      </c>
      <c r="H344" s="42"/>
      <c r="I344" s="42">
        <v>1065491.5137999998</v>
      </c>
      <c r="J344" s="42">
        <v>3966951.5646200003</v>
      </c>
      <c r="K344" s="42"/>
      <c r="L344" s="42">
        <v>36934.988169999997</v>
      </c>
      <c r="M344" s="42">
        <v>13909.534</v>
      </c>
      <c r="N344" s="42"/>
      <c r="O344" s="43">
        <v>1694904.0881299989</v>
      </c>
      <c r="P344" s="42"/>
      <c r="Q344" s="43">
        <v>1203264.1225400015</v>
      </c>
      <c r="R344" s="42"/>
      <c r="S344" s="44">
        <v>2898168.2106700004</v>
      </c>
      <c r="T344" s="40"/>
      <c r="U344" s="40"/>
      <c r="V344" s="40"/>
    </row>
    <row r="345" spans="1:22" ht="14.25" customHeight="1" x14ac:dyDescent="0.15">
      <c r="A345" s="26">
        <v>42278</v>
      </c>
      <c r="B345" s="36"/>
      <c r="C345" s="18">
        <v>175232.26087</v>
      </c>
      <c r="D345" s="18">
        <v>54279.904310000005</v>
      </c>
      <c r="E345" s="18"/>
      <c r="F345" s="18">
        <v>275602.08935000014</v>
      </c>
      <c r="G345" s="37">
        <v>4798949.9450000003</v>
      </c>
      <c r="H345" s="37"/>
      <c r="I345" s="37">
        <v>1196043.0715599998</v>
      </c>
      <c r="J345" s="37">
        <v>4373724.1932200007</v>
      </c>
      <c r="K345" s="37"/>
      <c r="L345" s="37">
        <v>18084.810170000001</v>
      </c>
      <c r="M345" s="37">
        <v>7002.9539999999997</v>
      </c>
      <c r="N345" s="37"/>
      <c r="O345" s="38">
        <v>1664962.2319499999</v>
      </c>
      <c r="P345" s="37"/>
      <c r="Q345" s="38">
        <v>1150559.7799800057</v>
      </c>
      <c r="R345" s="37"/>
      <c r="S345" s="39">
        <v>2815522.0119300056</v>
      </c>
      <c r="T345" s="40"/>
      <c r="U345" s="40"/>
      <c r="V345" s="40"/>
    </row>
    <row r="346" spans="1:22" s="45" customFormat="1" ht="14.25" customHeight="1" x14ac:dyDescent="0.15">
      <c r="A346" s="22">
        <v>42309</v>
      </c>
      <c r="B346" s="41"/>
      <c r="C346" s="33">
        <v>183509.16188000003</v>
      </c>
      <c r="D346" s="33">
        <v>58548.174500000001</v>
      </c>
      <c r="E346" s="33"/>
      <c r="F346" s="33">
        <v>309583.58877000003</v>
      </c>
      <c r="G346" s="42">
        <v>5718974.7311000004</v>
      </c>
      <c r="H346" s="42"/>
      <c r="I346" s="42">
        <v>889938.01815000002</v>
      </c>
      <c r="J346" s="42">
        <v>3684568.3867500001</v>
      </c>
      <c r="K346" s="42"/>
      <c r="L346" s="42">
        <v>30866.748709999996</v>
      </c>
      <c r="M346" s="42">
        <v>10774.957</v>
      </c>
      <c r="N346" s="42"/>
      <c r="O346" s="43">
        <v>1413897.5175100002</v>
      </c>
      <c r="P346" s="42"/>
      <c r="Q346" s="43">
        <v>1030637.0362400012</v>
      </c>
      <c r="R346" s="42"/>
      <c r="S346" s="44">
        <v>2444534.5537500014</v>
      </c>
      <c r="T346" s="40"/>
      <c r="U346" s="40"/>
      <c r="V346" s="46"/>
    </row>
    <row r="347" spans="1:22" s="51" customFormat="1" x14ac:dyDescent="0.15">
      <c r="A347" s="17">
        <v>42339</v>
      </c>
      <c r="B347" s="36"/>
      <c r="C347" s="18">
        <v>212937.03584</v>
      </c>
      <c r="D347" s="18">
        <v>68888.176510000005</v>
      </c>
      <c r="E347" s="18"/>
      <c r="F347" s="18">
        <v>358329.4410799999</v>
      </c>
      <c r="G347" s="37">
        <v>7081913.8720399998</v>
      </c>
      <c r="H347" s="37"/>
      <c r="I347" s="37">
        <v>816747.66988000018</v>
      </c>
      <c r="J347" s="37">
        <v>4140011.7416499997</v>
      </c>
      <c r="K347" s="37"/>
      <c r="L347" s="37">
        <v>28045.309379999995</v>
      </c>
      <c r="M347" s="37">
        <v>11609.067999999999</v>
      </c>
      <c r="N347" s="37"/>
      <c r="O347" s="37">
        <v>1416059.4561800002</v>
      </c>
      <c r="P347" s="37"/>
      <c r="Q347" s="37">
        <v>1172934.4526699893</v>
      </c>
      <c r="R347" s="37"/>
      <c r="S347" s="39">
        <v>2588993.9088499895</v>
      </c>
      <c r="T347" s="40"/>
      <c r="U347" s="40"/>
    </row>
    <row r="348" spans="1:22" s="51" customFormat="1" x14ac:dyDescent="0.15">
      <c r="A348" s="17"/>
      <c r="B348" s="36"/>
      <c r="C348" s="18"/>
      <c r="D348" s="18"/>
      <c r="E348" s="18"/>
      <c r="F348" s="18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9"/>
      <c r="T348" s="40"/>
      <c r="U348" s="40"/>
    </row>
    <row r="349" spans="1:22" s="51" customFormat="1" x14ac:dyDescent="0.15">
      <c r="A349" s="34" t="s">
        <v>35</v>
      </c>
      <c r="B349" s="34"/>
      <c r="C349" s="35">
        <v>2526531.5881199986</v>
      </c>
      <c r="D349" s="35">
        <v>711109.94607999991</v>
      </c>
      <c r="E349" s="35">
        <v>0</v>
      </c>
      <c r="F349" s="35">
        <v>4560025.73221</v>
      </c>
      <c r="G349" s="47">
        <v>74711449.14681001</v>
      </c>
      <c r="H349" s="47">
        <v>0</v>
      </c>
      <c r="I349" s="47">
        <v>14566129.51932</v>
      </c>
      <c r="J349" s="47">
        <v>48431825.243749991</v>
      </c>
      <c r="K349" s="47">
        <v>0</v>
      </c>
      <c r="L349" s="47">
        <v>429753.17894000001</v>
      </c>
      <c r="M349" s="47">
        <v>128632.16858</v>
      </c>
      <c r="N349" s="47">
        <v>0</v>
      </c>
      <c r="O349" s="48">
        <v>22082440.018589996</v>
      </c>
      <c r="P349" s="47">
        <v>0</v>
      </c>
      <c r="Q349" s="48">
        <v>13935081.64683998</v>
      </c>
      <c r="R349" s="47">
        <v>0</v>
      </c>
      <c r="S349" s="49">
        <v>36017521.66542998</v>
      </c>
      <c r="T349" s="40"/>
      <c r="U349" s="40"/>
    </row>
    <row r="350" spans="1:22" s="51" customFormat="1" x14ac:dyDescent="0.15">
      <c r="A350" s="22">
        <v>42370</v>
      </c>
      <c r="B350" s="41"/>
      <c r="C350" s="33">
        <v>157585.76456000001</v>
      </c>
      <c r="D350" s="33">
        <v>50796.360740000004</v>
      </c>
      <c r="E350" s="33"/>
      <c r="F350" s="33">
        <v>235074.87593000004</v>
      </c>
      <c r="G350" s="42">
        <v>4563425.7340000002</v>
      </c>
      <c r="H350" s="42"/>
      <c r="I350" s="42">
        <v>655691.34155000024</v>
      </c>
      <c r="J350" s="42">
        <v>4099191.7773199999</v>
      </c>
      <c r="K350" s="42"/>
      <c r="L350" s="42">
        <v>21296.171730000002</v>
      </c>
      <c r="M350" s="42">
        <v>10250.473</v>
      </c>
      <c r="N350" s="42"/>
      <c r="O350" s="43">
        <v>1069648.1537700004</v>
      </c>
      <c r="P350" s="42"/>
      <c r="Q350" s="43">
        <v>849404.98100999952</v>
      </c>
      <c r="R350" s="42"/>
      <c r="S350" s="44">
        <v>1919053.13478</v>
      </c>
      <c r="T350" s="40"/>
      <c r="U350" s="40"/>
    </row>
    <row r="351" spans="1:22" s="51" customFormat="1" x14ac:dyDescent="0.15">
      <c r="A351" s="26">
        <v>42401</v>
      </c>
      <c r="B351" s="36"/>
      <c r="C351" s="18">
        <v>179732.10300999999</v>
      </c>
      <c r="D351" s="18">
        <v>59076.687389999999</v>
      </c>
      <c r="E351" s="18"/>
      <c r="F351" s="18">
        <v>334131.98987000005</v>
      </c>
      <c r="G351" s="37">
        <v>7185453.2240000004</v>
      </c>
      <c r="H351" s="37"/>
      <c r="I351" s="37">
        <v>662221.16334999993</v>
      </c>
      <c r="J351" s="37">
        <v>3829220.7530399999</v>
      </c>
      <c r="K351" s="37"/>
      <c r="L351" s="37">
        <v>17777.201480000003</v>
      </c>
      <c r="M351" s="37">
        <v>8085.5079999999998</v>
      </c>
      <c r="N351" s="37"/>
      <c r="O351" s="38">
        <v>1193862.45771</v>
      </c>
      <c r="P351" s="37"/>
      <c r="Q351" s="38">
        <v>1134860.1250600058</v>
      </c>
      <c r="R351" s="37"/>
      <c r="S351" s="39">
        <v>2328722.5827700058</v>
      </c>
      <c r="T351" s="40"/>
      <c r="U351" s="40"/>
    </row>
    <row r="352" spans="1:22" s="51" customFormat="1" x14ac:dyDescent="0.15">
      <c r="A352" s="22">
        <v>42430</v>
      </c>
      <c r="B352" s="41"/>
      <c r="C352" s="33">
        <v>174116.81954</v>
      </c>
      <c r="D352" s="33">
        <v>57116.117600000005</v>
      </c>
      <c r="E352" s="33"/>
      <c r="F352" s="33">
        <v>274418.03798000002</v>
      </c>
      <c r="G352" s="42">
        <v>5790884.3425000003</v>
      </c>
      <c r="H352" s="42"/>
      <c r="I352" s="42">
        <v>728716.29447000008</v>
      </c>
      <c r="J352" s="42">
        <v>3506780.9287899993</v>
      </c>
      <c r="K352" s="42"/>
      <c r="L352" s="42">
        <v>30575.18793</v>
      </c>
      <c r="M352" s="42">
        <v>13381.712</v>
      </c>
      <c r="N352" s="42"/>
      <c r="O352" s="43">
        <v>1207826.3399200002</v>
      </c>
      <c r="P352" s="42"/>
      <c r="Q352" s="43">
        <v>1127172.1015500035</v>
      </c>
      <c r="R352" s="42"/>
      <c r="S352" s="44">
        <v>2334998.4414700037</v>
      </c>
      <c r="T352" s="40"/>
      <c r="U352" s="40"/>
    </row>
    <row r="353" spans="1:21" s="51" customFormat="1" x14ac:dyDescent="0.15">
      <c r="A353" s="26">
        <v>42461</v>
      </c>
      <c r="B353" s="36"/>
      <c r="C353" s="18">
        <v>277373.92683000001</v>
      </c>
      <c r="D353" s="18">
        <v>92282.657790000012</v>
      </c>
      <c r="E353" s="18"/>
      <c r="F353" s="18">
        <v>318048.25614000001</v>
      </c>
      <c r="G353" s="37">
        <v>5628710.4510000004</v>
      </c>
      <c r="H353" s="37"/>
      <c r="I353" s="37">
        <v>732252.57646999997</v>
      </c>
      <c r="J353" s="37">
        <v>3350926.4951600004</v>
      </c>
      <c r="K353" s="37"/>
      <c r="L353" s="37">
        <v>24175.809029999997</v>
      </c>
      <c r="M353" s="37">
        <v>9465.1119999999992</v>
      </c>
      <c r="N353" s="37"/>
      <c r="O353" s="38">
        <v>1351850.5684700001</v>
      </c>
      <c r="P353" s="37"/>
      <c r="Q353" s="38">
        <v>1111942.3748499972</v>
      </c>
      <c r="R353" s="37"/>
      <c r="S353" s="39">
        <v>2463792.9433199973</v>
      </c>
      <c r="T353" s="40"/>
      <c r="U353" s="40"/>
    </row>
    <row r="354" spans="1:21" s="51" customFormat="1" x14ac:dyDescent="0.15">
      <c r="A354" s="22">
        <v>42491</v>
      </c>
      <c r="B354" s="41"/>
      <c r="C354" s="33">
        <v>148340.61291</v>
      </c>
      <c r="D354" s="33">
        <v>48230.454680000003</v>
      </c>
      <c r="E354" s="33"/>
      <c r="F354" s="33">
        <v>426821.58292000013</v>
      </c>
      <c r="G354" s="42">
        <v>7896879.9380000001</v>
      </c>
      <c r="H354" s="42"/>
      <c r="I354" s="42">
        <v>951606.62705999997</v>
      </c>
      <c r="J354" s="42">
        <v>3728617.9085200001</v>
      </c>
      <c r="K354" s="42"/>
      <c r="L354" s="42">
        <v>31070.699199999999</v>
      </c>
      <c r="M354" s="42">
        <v>12988.786</v>
      </c>
      <c r="N354" s="42"/>
      <c r="O354" s="43">
        <v>1557839.5220900001</v>
      </c>
      <c r="P354" s="42"/>
      <c r="Q354" s="43">
        <v>1193630.8888300057</v>
      </c>
      <c r="R354" s="42"/>
      <c r="S354" s="44">
        <v>2751470.4109200058</v>
      </c>
      <c r="T354" s="40"/>
      <c r="U354" s="40"/>
    </row>
    <row r="355" spans="1:21" s="51" customFormat="1" x14ac:dyDescent="0.15">
      <c r="A355" s="26">
        <v>42522</v>
      </c>
      <c r="B355" s="36"/>
      <c r="C355" s="18">
        <v>172625.93128999998</v>
      </c>
      <c r="D355" s="18">
        <v>54553.73949</v>
      </c>
      <c r="E355" s="18"/>
      <c r="F355" s="18">
        <v>397555.89603</v>
      </c>
      <c r="G355" s="37">
        <v>7417392.5904999999</v>
      </c>
      <c r="H355" s="37"/>
      <c r="I355" s="37">
        <v>1083481.4279</v>
      </c>
      <c r="J355" s="37">
        <v>3919472.11479</v>
      </c>
      <c r="K355" s="37"/>
      <c r="L355" s="37">
        <v>36804.433489999996</v>
      </c>
      <c r="M355" s="37">
        <v>15419.2</v>
      </c>
      <c r="N355" s="37"/>
      <c r="O355" s="38">
        <v>1690467.6887099999</v>
      </c>
      <c r="P355" s="37"/>
      <c r="Q355" s="38">
        <v>1090043.9576200047</v>
      </c>
      <c r="R355" s="37"/>
      <c r="S355" s="39">
        <v>2780511.6463300046</v>
      </c>
      <c r="T355" s="40"/>
      <c r="U355" s="40"/>
    </row>
    <row r="356" spans="1:21" s="51" customFormat="1" x14ac:dyDescent="0.15">
      <c r="A356" s="32">
        <v>42552</v>
      </c>
      <c r="B356" s="41"/>
      <c r="C356" s="33">
        <v>126356.05622</v>
      </c>
      <c r="D356" s="33">
        <v>39095.249400000001</v>
      </c>
      <c r="E356" s="33"/>
      <c r="F356" s="33">
        <v>318517.54761000007</v>
      </c>
      <c r="G356" s="42">
        <v>6218363.0379999997</v>
      </c>
      <c r="H356" s="42"/>
      <c r="I356" s="42">
        <v>984520.74944000004</v>
      </c>
      <c r="J356" s="42">
        <v>3794672.6717099999</v>
      </c>
      <c r="K356" s="42"/>
      <c r="L356" s="42">
        <v>13868.80622</v>
      </c>
      <c r="M356" s="42">
        <v>5409.6369999999997</v>
      </c>
      <c r="N356" s="42"/>
      <c r="O356" s="42">
        <v>1443263.15949</v>
      </c>
      <c r="P356" s="42"/>
      <c r="Q356" s="42">
        <v>823734.32736000279</v>
      </c>
      <c r="R356" s="42"/>
      <c r="S356" s="44">
        <v>2266997.4868500028</v>
      </c>
      <c r="T356" s="40"/>
      <c r="U356" s="40"/>
    </row>
    <row r="357" spans="1:21" s="51" customFormat="1" x14ac:dyDescent="0.15">
      <c r="A357" s="17">
        <v>42583</v>
      </c>
      <c r="B357" s="36"/>
      <c r="C357" s="18">
        <v>164055.47758000001</v>
      </c>
      <c r="D357" s="18">
        <v>49454.631009999997</v>
      </c>
      <c r="E357" s="18"/>
      <c r="F357" s="18">
        <v>654161.82461999997</v>
      </c>
      <c r="G357" s="37">
        <v>11912907.257999999</v>
      </c>
      <c r="H357" s="37"/>
      <c r="I357" s="37">
        <v>888572.04714000016</v>
      </c>
      <c r="J357" s="37">
        <v>3355790.9412700003</v>
      </c>
      <c r="K357" s="37"/>
      <c r="L357" s="37">
        <v>36517.089919999991</v>
      </c>
      <c r="M357" s="37">
        <v>12963.78</v>
      </c>
      <c r="N357" s="37"/>
      <c r="O357" s="37">
        <v>1743306.4392600001</v>
      </c>
      <c r="P357" s="37"/>
      <c r="Q357" s="37">
        <v>1301070.9524200072</v>
      </c>
      <c r="R357" s="37"/>
      <c r="S357" s="39">
        <v>3044377.3916800073</v>
      </c>
      <c r="T357" s="40"/>
      <c r="U357" s="40"/>
    </row>
    <row r="358" spans="1:21" s="51" customFormat="1" x14ac:dyDescent="0.15">
      <c r="A358" s="32">
        <v>42614</v>
      </c>
      <c r="B358" s="41"/>
      <c r="C358" s="33">
        <v>190425.58604000002</v>
      </c>
      <c r="D358" s="33">
        <v>55318.081600000005</v>
      </c>
      <c r="E358" s="33"/>
      <c r="F358" s="33">
        <v>358192.46176000009</v>
      </c>
      <c r="G358" s="42">
        <v>6567195.2578999996</v>
      </c>
      <c r="H358" s="42"/>
      <c r="I358" s="42">
        <v>1015462.9339399999</v>
      </c>
      <c r="J358" s="42">
        <v>3722026.7390200007</v>
      </c>
      <c r="K358" s="42"/>
      <c r="L358" s="42">
        <v>28623.696619999999</v>
      </c>
      <c r="M358" s="42">
        <v>10142.066000000001</v>
      </c>
      <c r="N358" s="42"/>
      <c r="O358" s="42">
        <v>1592704.6783599998</v>
      </c>
      <c r="P358" s="42"/>
      <c r="Q358" s="42">
        <v>1204981.7944399966</v>
      </c>
      <c r="R358" s="42"/>
      <c r="S358" s="44">
        <v>2797686.4727999964</v>
      </c>
      <c r="T358" s="40"/>
      <c r="U358" s="40"/>
    </row>
    <row r="359" spans="1:21" s="51" customFormat="1" x14ac:dyDescent="0.15">
      <c r="A359" s="17">
        <v>42644</v>
      </c>
      <c r="B359" s="36"/>
      <c r="C359" s="18">
        <v>188305.90715000001</v>
      </c>
      <c r="D359" s="18">
        <v>53598.613799999999</v>
      </c>
      <c r="E359" s="18"/>
      <c r="F359" s="18">
        <v>382146.93752000004</v>
      </c>
      <c r="G359" s="37">
        <v>6447840.5990000004</v>
      </c>
      <c r="H359" s="37"/>
      <c r="I359" s="37">
        <v>1013317.1779</v>
      </c>
      <c r="J359" s="37">
        <v>3502197.8572299997</v>
      </c>
      <c r="K359" s="37"/>
      <c r="L359" s="37">
        <v>24057.799130000003</v>
      </c>
      <c r="M359" s="37">
        <v>8511.0429999999997</v>
      </c>
      <c r="N359" s="37"/>
      <c r="O359" s="37">
        <v>1607827.8217000002</v>
      </c>
      <c r="P359" s="37"/>
      <c r="Q359" s="37">
        <v>1162186.2744799866</v>
      </c>
      <c r="R359" s="37"/>
      <c r="S359" s="39">
        <v>2770014.0961799868</v>
      </c>
      <c r="T359" s="40"/>
      <c r="U359" s="40"/>
    </row>
    <row r="360" spans="1:21" s="51" customFormat="1" x14ac:dyDescent="0.15">
      <c r="A360" s="32">
        <v>42675</v>
      </c>
      <c r="B360" s="41"/>
      <c r="C360" s="33">
        <v>214746.41511999996</v>
      </c>
      <c r="D360" s="33">
        <v>60052.971799999999</v>
      </c>
      <c r="E360" s="33"/>
      <c r="F360" s="33">
        <v>340821.33986000012</v>
      </c>
      <c r="G360" s="42">
        <v>5512723.1068000002</v>
      </c>
      <c r="H360" s="42"/>
      <c r="I360" s="42">
        <v>991809.30524999998</v>
      </c>
      <c r="J360" s="42">
        <v>3671352.8557600002</v>
      </c>
      <c r="K360" s="42"/>
      <c r="L360" s="42">
        <v>34321.348619999997</v>
      </c>
      <c r="M360" s="42">
        <v>12289.898999999999</v>
      </c>
      <c r="N360" s="42"/>
      <c r="O360" s="42">
        <v>1581698.40885</v>
      </c>
      <c r="P360" s="42"/>
      <c r="Q360" s="42">
        <v>1251923.6407999911</v>
      </c>
      <c r="R360" s="42"/>
      <c r="S360" s="44">
        <v>2833622.0496499911</v>
      </c>
      <c r="T360" s="40"/>
      <c r="U360" s="40"/>
    </row>
    <row r="361" spans="1:21" s="51" customFormat="1" x14ac:dyDescent="0.15">
      <c r="A361" s="17">
        <v>42705</v>
      </c>
      <c r="B361" s="36"/>
      <c r="C361" s="18">
        <v>424027.56052999903</v>
      </c>
      <c r="D361" s="18">
        <v>113391.0346</v>
      </c>
      <c r="E361" s="18"/>
      <c r="F361" s="18">
        <v>598990.41619000013</v>
      </c>
      <c r="G361" s="37">
        <v>9986024.3249999993</v>
      </c>
      <c r="H361" s="37"/>
      <c r="I361" s="37">
        <v>1087927.6501399998</v>
      </c>
      <c r="J361" s="37">
        <v>3454792.3556900006</v>
      </c>
      <c r="K361" s="37"/>
      <c r="L361" s="37">
        <v>28676.516660000008</v>
      </c>
      <c r="M361" s="37">
        <v>8833.9410000000007</v>
      </c>
      <c r="N361" s="37"/>
      <c r="O361" s="37">
        <v>2139622.143519999</v>
      </c>
      <c r="P361" s="37"/>
      <c r="Q361" s="37">
        <v>1337472.1810099981</v>
      </c>
      <c r="R361" s="37"/>
      <c r="S361" s="39">
        <v>3477094.3245299971</v>
      </c>
      <c r="T361" s="40"/>
      <c r="U361" s="40"/>
    </row>
    <row r="362" spans="1:21" s="51" customFormat="1" x14ac:dyDescent="0.15">
      <c r="A362" s="17"/>
      <c r="B362" s="36"/>
      <c r="C362" s="18"/>
      <c r="D362" s="18"/>
      <c r="E362" s="18"/>
      <c r="F362" s="18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9"/>
      <c r="T362" s="40"/>
      <c r="U362" s="40"/>
    </row>
    <row r="363" spans="1:21" s="51" customFormat="1" x14ac:dyDescent="0.15">
      <c r="A363" s="34" t="s">
        <v>36</v>
      </c>
      <c r="B363" s="34"/>
      <c r="C363" s="35">
        <v>2417692.1607799991</v>
      </c>
      <c r="D363" s="35">
        <v>732966.59990000015</v>
      </c>
      <c r="E363" s="35">
        <v>0</v>
      </c>
      <c r="F363" s="35">
        <v>4638881.1664300002</v>
      </c>
      <c r="G363" s="47">
        <v>85127799.864700019</v>
      </c>
      <c r="H363" s="47">
        <v>0</v>
      </c>
      <c r="I363" s="47">
        <v>10795579.294610001</v>
      </c>
      <c r="J363" s="47">
        <v>43935043.3983</v>
      </c>
      <c r="K363" s="47">
        <v>0</v>
      </c>
      <c r="L363" s="47">
        <v>327764.76003000006</v>
      </c>
      <c r="M363" s="47">
        <v>127741.15700000002</v>
      </c>
      <c r="N363" s="47">
        <v>0</v>
      </c>
      <c r="O363" s="48">
        <v>18179917.38185</v>
      </c>
      <c r="P363" s="47">
        <v>0</v>
      </c>
      <c r="Q363" s="48">
        <v>13588423.599429999</v>
      </c>
      <c r="R363" s="47">
        <v>0</v>
      </c>
      <c r="S363" s="49">
        <v>31768340.981280003</v>
      </c>
      <c r="T363" s="40"/>
      <c r="U363" s="40"/>
    </row>
    <row r="364" spans="1:21" s="51" customFormat="1" x14ac:dyDescent="0.15">
      <c r="A364" s="22">
        <v>42736</v>
      </c>
      <c r="B364" s="41"/>
      <c r="C364" s="33">
        <v>227673.98321999999</v>
      </c>
      <c r="D364" s="33">
        <v>60508.809500000003</v>
      </c>
      <c r="E364" s="33"/>
      <c r="F364" s="33">
        <v>426885.29512999998</v>
      </c>
      <c r="G364" s="42">
        <v>6516996.801</v>
      </c>
      <c r="H364" s="42"/>
      <c r="I364" s="42">
        <v>1179657.7452</v>
      </c>
      <c r="J364" s="42">
        <v>3655405.2401799997</v>
      </c>
      <c r="K364" s="42"/>
      <c r="L364" s="42">
        <v>14728.005439999999</v>
      </c>
      <c r="M364" s="42">
        <v>4318.4639999999999</v>
      </c>
      <c r="N364" s="42"/>
      <c r="O364" s="43">
        <v>1848945.02899</v>
      </c>
      <c r="P364" s="42"/>
      <c r="Q364" s="43">
        <v>936099.41591999074</v>
      </c>
      <c r="R364" s="42"/>
      <c r="S364" s="44">
        <v>2785044.4449099908</v>
      </c>
      <c r="T364" s="40"/>
      <c r="U364" s="40"/>
    </row>
    <row r="365" spans="1:21" s="51" customFormat="1" x14ac:dyDescent="0.15">
      <c r="A365" s="26">
        <v>42767</v>
      </c>
      <c r="B365" s="36"/>
      <c r="C365" s="18">
        <v>210303.06359000001</v>
      </c>
      <c r="D365" s="18">
        <v>56567.651210000004</v>
      </c>
      <c r="E365" s="18"/>
      <c r="F365" s="18">
        <v>498033.20614999987</v>
      </c>
      <c r="G365" s="37">
        <v>6386224.2029999997</v>
      </c>
      <c r="H365" s="37"/>
      <c r="I365" s="37">
        <v>919527.74803000002</v>
      </c>
      <c r="J365" s="37">
        <v>2836184.6948299999</v>
      </c>
      <c r="K365" s="37"/>
      <c r="L365" s="37">
        <v>436.65431000000001</v>
      </c>
      <c r="M365" s="37">
        <v>331.5</v>
      </c>
      <c r="N365" s="37"/>
      <c r="O365" s="38">
        <v>1628300.6720799999</v>
      </c>
      <c r="P365" s="37"/>
      <c r="Q365" s="38">
        <v>1087723.703649967</v>
      </c>
      <c r="R365" s="37"/>
      <c r="S365" s="39">
        <v>2716024.3757299669</v>
      </c>
      <c r="T365" s="40"/>
      <c r="U365" s="40"/>
    </row>
    <row r="366" spans="1:21" s="51" customFormat="1" x14ac:dyDescent="0.15">
      <c r="A366" s="22">
        <v>42795</v>
      </c>
      <c r="B366" s="41"/>
      <c r="C366" s="33">
        <v>286061.76702999999</v>
      </c>
      <c r="D366" s="33">
        <v>77088.418700000009</v>
      </c>
      <c r="E366" s="33"/>
      <c r="F366" s="33">
        <v>616232.89942000015</v>
      </c>
      <c r="G366" s="42">
        <v>8683656.9714000002</v>
      </c>
      <c r="H366" s="42"/>
      <c r="I366" s="42">
        <v>1043982.0973399997</v>
      </c>
      <c r="J366" s="42">
        <v>3308098.7707500001</v>
      </c>
      <c r="K366" s="42"/>
      <c r="L366" s="42">
        <v>30850.939689999999</v>
      </c>
      <c r="M366" s="42">
        <v>9592.0640000000003</v>
      </c>
      <c r="N366" s="42"/>
      <c r="O366" s="43">
        <v>1977127.7034799999</v>
      </c>
      <c r="P366" s="42"/>
      <c r="Q366" s="43">
        <v>1323293.2304999807</v>
      </c>
      <c r="R366" s="42"/>
      <c r="S366" s="44">
        <v>3300420.9339799806</v>
      </c>
      <c r="T366" s="40"/>
      <c r="U366" s="40"/>
    </row>
    <row r="367" spans="1:21" s="51" customFormat="1" x14ac:dyDescent="0.15">
      <c r="A367" s="26">
        <v>42826</v>
      </c>
      <c r="B367" s="36"/>
      <c r="C367" s="18">
        <v>209098.77863999997</v>
      </c>
      <c r="D367" s="18">
        <v>57973.364009999998</v>
      </c>
      <c r="E367" s="18"/>
      <c r="F367" s="18">
        <v>385891.31740000012</v>
      </c>
      <c r="G367" s="37">
        <v>5603903.4518200001</v>
      </c>
      <c r="H367" s="37"/>
      <c r="I367" s="37">
        <v>1077102.85485</v>
      </c>
      <c r="J367" s="37">
        <v>3393080.6039299998</v>
      </c>
      <c r="K367" s="37"/>
      <c r="L367" s="37">
        <v>4459.3141299999997</v>
      </c>
      <c r="M367" s="37">
        <v>1692.671</v>
      </c>
      <c r="N367" s="37"/>
      <c r="O367" s="38">
        <v>1676552.26502</v>
      </c>
      <c r="P367" s="37"/>
      <c r="Q367" s="38">
        <v>1021439.4119899895</v>
      </c>
      <c r="R367" s="37"/>
      <c r="S367" s="39">
        <v>2697991.6770099895</v>
      </c>
      <c r="T367" s="40"/>
      <c r="U367" s="40"/>
    </row>
    <row r="368" spans="1:21" s="51" customFormat="1" x14ac:dyDescent="0.15">
      <c r="A368" s="32">
        <v>42856</v>
      </c>
      <c r="B368" s="41"/>
      <c r="C368" s="33">
        <v>187682.40056000001</v>
      </c>
      <c r="D368" s="33">
        <v>52449.715799999998</v>
      </c>
      <c r="E368" s="33"/>
      <c r="F368" s="33">
        <v>804563.19608000026</v>
      </c>
      <c r="G368" s="42">
        <v>12455877.948999999</v>
      </c>
      <c r="H368" s="42"/>
      <c r="I368" s="42">
        <v>1075942.8318899998</v>
      </c>
      <c r="J368" s="42">
        <v>3390709.9366199998</v>
      </c>
      <c r="K368" s="42"/>
      <c r="L368" s="42">
        <v>62508.431249999994</v>
      </c>
      <c r="M368" s="42">
        <v>19861.206999999999</v>
      </c>
      <c r="N368" s="42"/>
      <c r="O368" s="42">
        <v>2130696.8597800001</v>
      </c>
      <c r="P368" s="42"/>
      <c r="Q368" s="42">
        <v>1374739.1788500058</v>
      </c>
      <c r="R368" s="42"/>
      <c r="S368" s="44">
        <v>3505436.0386300059</v>
      </c>
      <c r="T368" s="40"/>
      <c r="U368" s="40"/>
    </row>
    <row r="369" spans="1:21" s="51" customFormat="1" x14ac:dyDescent="0.15">
      <c r="A369" s="17">
        <v>42887</v>
      </c>
      <c r="B369" s="36"/>
      <c r="C369" s="18">
        <v>132054.20087999999</v>
      </c>
      <c r="D369" s="18">
        <v>37825.267</v>
      </c>
      <c r="E369" s="18"/>
      <c r="F369" s="18">
        <v>359357.81041000009</v>
      </c>
      <c r="G369" s="37">
        <v>4975521.0930000003</v>
      </c>
      <c r="H369" s="37"/>
      <c r="I369" s="37">
        <v>1064592.1752300002</v>
      </c>
      <c r="J369" s="37">
        <v>3673936.6011399999</v>
      </c>
      <c r="K369" s="37"/>
      <c r="L369" s="37">
        <v>26292.39676</v>
      </c>
      <c r="M369" s="37">
        <v>8422.5879999999997</v>
      </c>
      <c r="N369" s="37"/>
      <c r="O369" s="37">
        <v>1582296.5832800001</v>
      </c>
      <c r="P369" s="37"/>
      <c r="Q369" s="37">
        <v>1313315.8378399911</v>
      </c>
      <c r="R369" s="37"/>
      <c r="S369" s="39">
        <v>2895612.4211199912</v>
      </c>
      <c r="T369" s="40"/>
      <c r="U369" s="40"/>
    </row>
    <row r="370" spans="1:21" s="51" customFormat="1" x14ac:dyDescent="0.15">
      <c r="A370" s="32">
        <v>42917</v>
      </c>
      <c r="B370" s="41"/>
      <c r="C370" s="33">
        <v>224405.64556</v>
      </c>
      <c r="D370" s="33">
        <v>66120.289999999994</v>
      </c>
      <c r="E370" s="33"/>
      <c r="F370" s="33">
        <v>652620.65694000025</v>
      </c>
      <c r="G370" s="42">
        <v>10159975.739</v>
      </c>
      <c r="H370" s="42"/>
      <c r="I370" s="42">
        <v>1001393.6612999998</v>
      </c>
      <c r="J370" s="42">
        <v>3344868.8375800001</v>
      </c>
      <c r="K370" s="42"/>
      <c r="L370" s="42">
        <v>5928.8252699999994</v>
      </c>
      <c r="M370" s="42">
        <v>2029.7249999999999</v>
      </c>
      <c r="N370" s="42"/>
      <c r="O370" s="42">
        <v>1884348.7890700002</v>
      </c>
      <c r="P370" s="42"/>
      <c r="Q370" s="42">
        <v>1241134.5791999989</v>
      </c>
      <c r="R370" s="42"/>
      <c r="S370" s="44">
        <v>3125483.368269999</v>
      </c>
      <c r="T370" s="40"/>
      <c r="U370" s="40"/>
    </row>
    <row r="371" spans="1:21" s="51" customFormat="1" x14ac:dyDescent="0.15">
      <c r="A371" s="17">
        <v>42948</v>
      </c>
      <c r="B371" s="36"/>
      <c r="C371" s="18">
        <v>202232.71496000001</v>
      </c>
      <c r="D371" s="18">
        <v>59373.26324</v>
      </c>
      <c r="E371" s="18"/>
      <c r="F371" s="18">
        <v>560126.40790000034</v>
      </c>
      <c r="G371" s="37">
        <v>8747275.5299999993</v>
      </c>
      <c r="H371" s="37"/>
      <c r="I371" s="37">
        <v>1078868.71676</v>
      </c>
      <c r="J371" s="37">
        <v>3441527.2271100003</v>
      </c>
      <c r="K371" s="37"/>
      <c r="L371" s="37">
        <v>63930.738450000012</v>
      </c>
      <c r="M371" s="37">
        <v>21728.805</v>
      </c>
      <c r="N371" s="37"/>
      <c r="O371" s="37">
        <v>1905158.5780700003</v>
      </c>
      <c r="P371" s="37"/>
      <c r="Q371" s="37">
        <v>1286439.0781600126</v>
      </c>
      <c r="R371" s="37"/>
      <c r="S371" s="39">
        <v>3191597.6562300129</v>
      </c>
      <c r="T371" s="40"/>
      <c r="U371" s="40"/>
    </row>
    <row r="372" spans="1:21" s="51" customFormat="1" x14ac:dyDescent="0.15">
      <c r="A372" s="32">
        <v>42979</v>
      </c>
      <c r="B372" s="41"/>
      <c r="C372" s="33">
        <v>233587.30452000001</v>
      </c>
      <c r="D372" s="33">
        <v>66721.448000000004</v>
      </c>
      <c r="E372" s="33"/>
      <c r="F372" s="33">
        <v>834210.85342000017</v>
      </c>
      <c r="G372" s="42">
        <v>12246021.073000001</v>
      </c>
      <c r="H372" s="42"/>
      <c r="I372" s="42">
        <v>1060554.3716899999</v>
      </c>
      <c r="J372" s="42">
        <v>3181339.3663499998</v>
      </c>
      <c r="K372" s="42"/>
      <c r="L372" s="42">
        <v>25659.171979999999</v>
      </c>
      <c r="M372" s="42">
        <v>8164.8649999999998</v>
      </c>
      <c r="N372" s="42"/>
      <c r="O372" s="42">
        <v>2154011.7016099999</v>
      </c>
      <c r="P372" s="42"/>
      <c r="Q372" s="42">
        <v>1235666.9053499829</v>
      </c>
      <c r="R372" s="42"/>
      <c r="S372" s="44">
        <v>3389678.6069599828</v>
      </c>
      <c r="T372" s="40"/>
      <c r="U372" s="40"/>
    </row>
    <row r="373" spans="1:21" s="51" customFormat="1" x14ac:dyDescent="0.15">
      <c r="A373" s="17">
        <v>43009</v>
      </c>
      <c r="B373" s="36"/>
      <c r="C373" s="18">
        <v>209847.31298000002</v>
      </c>
      <c r="D373" s="18">
        <v>59872.125999999997</v>
      </c>
      <c r="E373" s="18"/>
      <c r="F373" s="18">
        <v>554438.80906999996</v>
      </c>
      <c r="G373" s="37">
        <v>7834836.3169999998</v>
      </c>
      <c r="H373" s="37"/>
      <c r="I373" s="37">
        <v>1244835.94893</v>
      </c>
      <c r="J373" s="37">
        <v>3475041.0672799996</v>
      </c>
      <c r="K373" s="37"/>
      <c r="L373" s="37">
        <v>44222.25273</v>
      </c>
      <c r="M373" s="37">
        <v>11845.754000000001</v>
      </c>
      <c r="N373" s="37"/>
      <c r="O373" s="37">
        <v>2053344.3237099999</v>
      </c>
      <c r="P373" s="37"/>
      <c r="Q373" s="37">
        <v>1224171.5525199955</v>
      </c>
      <c r="R373" s="37"/>
      <c r="S373" s="39">
        <v>3277515.8762299954</v>
      </c>
      <c r="T373" s="40"/>
      <c r="U373" s="40"/>
    </row>
    <row r="374" spans="1:21" s="51" customFormat="1" x14ac:dyDescent="0.15">
      <c r="A374" s="32">
        <v>43040</v>
      </c>
      <c r="B374" s="41"/>
      <c r="C374" s="33">
        <v>193015.75041000001</v>
      </c>
      <c r="D374" s="33">
        <v>57019.475229999996</v>
      </c>
      <c r="E374" s="33"/>
      <c r="F374" s="33">
        <v>534207.17476999993</v>
      </c>
      <c r="G374" s="42">
        <v>6888399.2740000002</v>
      </c>
      <c r="H374" s="42"/>
      <c r="I374" s="42">
        <v>1130067.3662099999</v>
      </c>
      <c r="J374" s="42">
        <v>3091800.0520199994</v>
      </c>
      <c r="K374" s="42"/>
      <c r="L374" s="42">
        <v>48270.827900000004</v>
      </c>
      <c r="M374" s="42">
        <v>13947.401</v>
      </c>
      <c r="N374" s="42"/>
      <c r="O374" s="42">
        <v>1905561.1192899998</v>
      </c>
      <c r="P374" s="42"/>
      <c r="Q374" s="42">
        <v>1216675.6136300131</v>
      </c>
      <c r="R374" s="42"/>
      <c r="S374" s="44">
        <v>3122236.7329200129</v>
      </c>
      <c r="T374" s="40"/>
      <c r="U374" s="40"/>
    </row>
    <row r="375" spans="1:21" s="51" customFormat="1" x14ac:dyDescent="0.15">
      <c r="A375" s="17">
        <v>43070</v>
      </c>
      <c r="B375" s="36"/>
      <c r="C375" s="18">
        <v>197817.42632</v>
      </c>
      <c r="D375" s="18">
        <v>58920.193039999998</v>
      </c>
      <c r="E375" s="18"/>
      <c r="F375" s="18">
        <v>1163428.8329400006</v>
      </c>
      <c r="G375" s="37">
        <v>14736902.253</v>
      </c>
      <c r="H375" s="37"/>
      <c r="I375" s="37">
        <v>1431489.69398</v>
      </c>
      <c r="J375" s="37">
        <v>3692705.3445199998</v>
      </c>
      <c r="K375" s="37"/>
      <c r="L375" s="37">
        <v>33256.211779999998</v>
      </c>
      <c r="M375" s="37">
        <v>9020.8459999999995</v>
      </c>
      <c r="N375" s="37"/>
      <c r="O375" s="37">
        <v>2825992.1650200007</v>
      </c>
      <c r="P375" s="37"/>
      <c r="Q375" s="37">
        <v>1188826.0133799869</v>
      </c>
      <c r="R375" s="37"/>
      <c r="S375" s="39">
        <v>4014818.1783999875</v>
      </c>
      <c r="T375" s="40"/>
      <c r="U375" s="40"/>
    </row>
    <row r="376" spans="1:21" s="51" customFormat="1" x14ac:dyDescent="0.15">
      <c r="A376" s="17"/>
      <c r="B376" s="36"/>
      <c r="C376" s="18"/>
      <c r="D376" s="18"/>
      <c r="E376" s="18"/>
      <c r="F376" s="18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9"/>
      <c r="T376" s="40"/>
      <c r="U376" s="40"/>
    </row>
    <row r="377" spans="1:21" s="51" customFormat="1" x14ac:dyDescent="0.15">
      <c r="A377" s="52" t="s">
        <v>37</v>
      </c>
      <c r="B377" s="52"/>
      <c r="C377" s="53">
        <v>2513780.3486699997</v>
      </c>
      <c r="D377" s="53">
        <v>710440.02173000004</v>
      </c>
      <c r="E377" s="53">
        <v>0</v>
      </c>
      <c r="F377" s="53">
        <v>7389996.4596300013</v>
      </c>
      <c r="G377" s="54">
        <v>105235590.65522002</v>
      </c>
      <c r="H377" s="54">
        <v>0</v>
      </c>
      <c r="I377" s="54">
        <v>13308015.211409997</v>
      </c>
      <c r="J377" s="54">
        <v>40484697.742309995</v>
      </c>
      <c r="K377" s="54">
        <v>0</v>
      </c>
      <c r="L377" s="54">
        <v>360543.76968999999</v>
      </c>
      <c r="M377" s="54">
        <v>110955.89000000001</v>
      </c>
      <c r="N377" s="54">
        <v>0</v>
      </c>
      <c r="O377" s="54">
        <v>23572335.7894</v>
      </c>
      <c r="P377" s="54">
        <v>0</v>
      </c>
      <c r="Q377" s="54">
        <v>14449524.520989915</v>
      </c>
      <c r="R377" s="54">
        <v>0</v>
      </c>
      <c r="S377" s="55">
        <v>38021860.310389914</v>
      </c>
      <c r="T377" s="40"/>
      <c r="U377" s="40"/>
    </row>
    <row r="378" spans="1:21" s="51" customFormat="1" x14ac:dyDescent="0.15">
      <c r="A378" s="26">
        <v>43101</v>
      </c>
      <c r="B378" s="36"/>
      <c r="C378" s="18">
        <v>247015.99763999999</v>
      </c>
      <c r="D378" s="18">
        <v>74254.056689999998</v>
      </c>
      <c r="E378" s="18">
        <v>0</v>
      </c>
      <c r="F378" s="18">
        <v>669643.02976000006</v>
      </c>
      <c r="G378" s="37">
        <v>8240749.1900000004</v>
      </c>
      <c r="H378" s="37">
        <v>0</v>
      </c>
      <c r="I378" s="37">
        <v>1287827.8502200001</v>
      </c>
      <c r="J378" s="37">
        <v>3111231.5917200004</v>
      </c>
      <c r="K378" s="37">
        <v>0</v>
      </c>
      <c r="L378" s="37">
        <v>42839.302720000007</v>
      </c>
      <c r="M378" s="37">
        <v>11847.119000000001</v>
      </c>
      <c r="N378" s="37"/>
      <c r="O378" s="37">
        <v>2247326.1803400004</v>
      </c>
      <c r="P378" s="37"/>
      <c r="Q378" s="37">
        <v>1077562.8619199814</v>
      </c>
      <c r="R378" s="37"/>
      <c r="S378" s="39">
        <v>3324889.0422599819</v>
      </c>
      <c r="T378" s="40"/>
      <c r="U378" s="40"/>
    </row>
    <row r="379" spans="1:21" s="51" customFormat="1" x14ac:dyDescent="0.15">
      <c r="A379" s="22">
        <v>43132</v>
      </c>
      <c r="B379" s="41"/>
      <c r="C379" s="33">
        <v>182036.39848</v>
      </c>
      <c r="D379" s="33">
        <v>55176.472630000004</v>
      </c>
      <c r="E379" s="33">
        <v>0</v>
      </c>
      <c r="F379" s="33">
        <v>536334.07112999994</v>
      </c>
      <c r="G379" s="42">
        <v>6514303.1109999996</v>
      </c>
      <c r="H379" s="42">
        <v>0</v>
      </c>
      <c r="I379" s="42">
        <v>1084113.5965</v>
      </c>
      <c r="J379" s="42">
        <v>2701277.1041299994</v>
      </c>
      <c r="K379" s="42">
        <v>0</v>
      </c>
      <c r="L379" s="42">
        <v>0</v>
      </c>
      <c r="M379" s="42">
        <v>0</v>
      </c>
      <c r="N379" s="42"/>
      <c r="O379" s="42">
        <v>1802484.06611</v>
      </c>
      <c r="P379" s="42"/>
      <c r="Q379" s="42">
        <v>1225118.6909599826</v>
      </c>
      <c r="R379" s="42"/>
      <c r="S379" s="44">
        <v>3027602.7570699826</v>
      </c>
      <c r="T379" s="40"/>
      <c r="U379" s="40"/>
    </row>
    <row r="380" spans="1:21" s="51" customFormat="1" x14ac:dyDescent="0.15">
      <c r="A380" s="26">
        <v>43160</v>
      </c>
      <c r="B380" s="36"/>
      <c r="C380" s="18">
        <v>195996.52088999999</v>
      </c>
      <c r="D380" s="18">
        <v>60532.574999999997</v>
      </c>
      <c r="E380" s="18">
        <v>0</v>
      </c>
      <c r="F380" s="18">
        <v>701669.62360000017</v>
      </c>
      <c r="G380" s="37">
        <v>8501829.6941199992</v>
      </c>
      <c r="H380" s="37">
        <v>0</v>
      </c>
      <c r="I380" s="37">
        <v>1193817.94502</v>
      </c>
      <c r="J380" s="37">
        <v>2958765.3820500001</v>
      </c>
      <c r="K380" s="37">
        <v>0</v>
      </c>
      <c r="L380" s="37">
        <v>56602.795100000003</v>
      </c>
      <c r="M380" s="37">
        <v>15021.293</v>
      </c>
      <c r="N380" s="37"/>
      <c r="O380" s="37">
        <v>2148086.8846100001</v>
      </c>
      <c r="P380" s="37"/>
      <c r="Q380" s="37">
        <v>1217029.0310100066</v>
      </c>
      <c r="R380" s="37"/>
      <c r="S380" s="39">
        <v>3365115.9156200066</v>
      </c>
      <c r="T380" s="40"/>
      <c r="U380" s="40"/>
    </row>
    <row r="381" spans="1:21" s="51" customFormat="1" x14ac:dyDescent="0.15">
      <c r="A381" s="22">
        <v>43191</v>
      </c>
      <c r="B381" s="41"/>
      <c r="C381" s="33">
        <v>197820.16511999999</v>
      </c>
      <c r="D381" s="33">
        <v>61389.303270000004</v>
      </c>
      <c r="E381" s="33">
        <v>0</v>
      </c>
      <c r="F381" s="33">
        <v>806802.5483500004</v>
      </c>
      <c r="G381" s="42">
        <v>9579831.4600000009</v>
      </c>
      <c r="H381" s="42">
        <v>0</v>
      </c>
      <c r="I381" s="42">
        <v>1394750.1035999998</v>
      </c>
      <c r="J381" s="42">
        <v>3262711.4653099999</v>
      </c>
      <c r="K381" s="42">
        <v>0</v>
      </c>
      <c r="L381" s="42">
        <v>60412.300739999999</v>
      </c>
      <c r="M381" s="42">
        <v>14186.119000000001</v>
      </c>
      <c r="N381" s="42"/>
      <c r="O381" s="42">
        <v>2459785.1178100002</v>
      </c>
      <c r="P381" s="42"/>
      <c r="Q381" s="42">
        <v>1326751.4347400083</v>
      </c>
      <c r="R381" s="42"/>
      <c r="S381" s="44">
        <v>3786536.5525500085</v>
      </c>
      <c r="T381" s="40"/>
      <c r="U381" s="40"/>
    </row>
    <row r="382" spans="1:21" s="51" customFormat="1" x14ac:dyDescent="0.15">
      <c r="A382" s="26">
        <v>43221</v>
      </c>
      <c r="B382" s="36"/>
      <c r="C382" s="18">
        <v>184363.29303</v>
      </c>
      <c r="D382" s="18">
        <v>57532.523110000002</v>
      </c>
      <c r="E382" s="18">
        <v>0</v>
      </c>
      <c r="F382" s="18">
        <v>568363.28090999997</v>
      </c>
      <c r="G382" s="37">
        <v>7055154.7340000002</v>
      </c>
      <c r="H382" s="37">
        <v>0</v>
      </c>
      <c r="I382" s="37">
        <v>1508158.7038400001</v>
      </c>
      <c r="J382" s="37">
        <v>3293232.1112600002</v>
      </c>
      <c r="K382" s="37">
        <v>0</v>
      </c>
      <c r="L382" s="37">
        <v>70481.542660000006</v>
      </c>
      <c r="M382" s="37">
        <v>16076.507</v>
      </c>
      <c r="N382" s="37"/>
      <c r="O382" s="37">
        <v>2331366.8204399999</v>
      </c>
      <c r="P382" s="37"/>
      <c r="Q382" s="37">
        <v>1388043.5540399966</v>
      </c>
      <c r="R382" s="37"/>
      <c r="S382" s="39">
        <v>3719410.3744799965</v>
      </c>
      <c r="T382" s="40"/>
      <c r="U382" s="40"/>
    </row>
    <row r="383" spans="1:21" s="51" customFormat="1" x14ac:dyDescent="0.15">
      <c r="A383" s="22">
        <v>43252</v>
      </c>
      <c r="B383" s="41"/>
      <c r="C383" s="33">
        <v>141568.92300000001</v>
      </c>
      <c r="D383" s="33">
        <v>44127.001499999998</v>
      </c>
      <c r="E383" s="33">
        <v>0</v>
      </c>
      <c r="F383" s="33">
        <v>493300.66714000003</v>
      </c>
      <c r="G383" s="42">
        <v>5970971.5870000003</v>
      </c>
      <c r="H383" s="42">
        <v>0</v>
      </c>
      <c r="I383" s="42">
        <v>1381203.59356</v>
      </c>
      <c r="J383" s="42">
        <v>3019940.4599600001</v>
      </c>
      <c r="K383" s="42">
        <v>0</v>
      </c>
      <c r="L383" s="42">
        <v>47887.950960000002</v>
      </c>
      <c r="M383" s="42">
        <v>10589.144</v>
      </c>
      <c r="N383" s="42"/>
      <c r="O383" s="42">
        <v>2063961.13466</v>
      </c>
      <c r="P383" s="42"/>
      <c r="Q383" s="42">
        <v>1267972.1365900114</v>
      </c>
      <c r="R383" s="42"/>
      <c r="S383" s="44">
        <v>3331933.2712500114</v>
      </c>
      <c r="T383" s="40"/>
      <c r="U383" s="40"/>
    </row>
    <row r="384" spans="1:21" s="51" customFormat="1" x14ac:dyDescent="0.15">
      <c r="A384" s="26">
        <v>43282</v>
      </c>
      <c r="B384" s="36"/>
      <c r="C384" s="18">
        <v>158313.49937999999</v>
      </c>
      <c r="D384" s="18">
        <v>49659.878409999998</v>
      </c>
      <c r="E384" s="18">
        <v>0</v>
      </c>
      <c r="F384" s="18">
        <v>722154.99307000008</v>
      </c>
      <c r="G384" s="37">
        <v>8364156.1639999999</v>
      </c>
      <c r="H384" s="37">
        <v>0</v>
      </c>
      <c r="I384" s="37">
        <v>1455261.1987900001</v>
      </c>
      <c r="J384" s="37">
        <v>3230207.7633999996</v>
      </c>
      <c r="K384" s="37">
        <v>0</v>
      </c>
      <c r="L384" s="37">
        <v>60438.692819999989</v>
      </c>
      <c r="M384" s="37">
        <v>12966.052</v>
      </c>
      <c r="N384" s="37"/>
      <c r="O384" s="37">
        <v>2396168.3840600001</v>
      </c>
      <c r="P384" s="37"/>
      <c r="Q384" s="37">
        <v>1235886.599179992</v>
      </c>
      <c r="R384" s="37"/>
      <c r="S384" s="39">
        <v>3632054.9832399921</v>
      </c>
      <c r="T384" s="40"/>
      <c r="U384" s="40"/>
    </row>
    <row r="385" spans="1:23" s="51" customFormat="1" x14ac:dyDescent="0.15">
      <c r="A385" s="22">
        <v>43313</v>
      </c>
      <c r="B385" s="41"/>
      <c r="C385" s="33">
        <v>205115.79875999998</v>
      </c>
      <c r="D385" s="33">
        <v>65319.972200000004</v>
      </c>
      <c r="E385" s="33">
        <v>0</v>
      </c>
      <c r="F385" s="33">
        <v>540392.76648999983</v>
      </c>
      <c r="G385" s="42">
        <v>5977098.6600000001</v>
      </c>
      <c r="H385" s="42">
        <v>0</v>
      </c>
      <c r="I385" s="42">
        <v>1596379.4776000001</v>
      </c>
      <c r="J385" s="42">
        <v>3583426.6836700002</v>
      </c>
      <c r="K385" s="42">
        <v>0</v>
      </c>
      <c r="L385" s="42">
        <v>52938.099250000007</v>
      </c>
      <c r="M385" s="42">
        <v>11437.626</v>
      </c>
      <c r="N385" s="42"/>
      <c r="O385" s="42">
        <v>2394826.1421000003</v>
      </c>
      <c r="P385" s="42"/>
      <c r="Q385" s="42">
        <v>1289572.6398900254</v>
      </c>
      <c r="R385" s="42"/>
      <c r="S385" s="44">
        <v>3684398.7819900257</v>
      </c>
      <c r="T385" s="40"/>
      <c r="U385" s="40"/>
    </row>
    <row r="386" spans="1:23" s="51" customFormat="1" x14ac:dyDescent="0.15">
      <c r="A386" s="26">
        <v>43344</v>
      </c>
      <c r="B386" s="36"/>
      <c r="C386" s="18">
        <v>172986.93394999998</v>
      </c>
      <c r="D386" s="18">
        <v>56330.091999999997</v>
      </c>
      <c r="E386" s="18">
        <v>0</v>
      </c>
      <c r="F386" s="18">
        <v>504987.90807999991</v>
      </c>
      <c r="G386" s="37">
        <v>5891620.6699999999</v>
      </c>
      <c r="H386" s="37">
        <v>0</v>
      </c>
      <c r="I386" s="37">
        <v>1640516.9816700001</v>
      </c>
      <c r="J386" s="37">
        <v>3368907.1569899996</v>
      </c>
      <c r="K386" s="37">
        <v>0</v>
      </c>
      <c r="L386" s="37">
        <v>53007.722110000002</v>
      </c>
      <c r="M386" s="37">
        <v>11283.337</v>
      </c>
      <c r="N386" s="37"/>
      <c r="O386" s="37">
        <v>2371499.54581</v>
      </c>
      <c r="P386" s="37"/>
      <c r="Q386" s="37">
        <v>1141342.0149300019</v>
      </c>
      <c r="R386" s="37"/>
      <c r="S386" s="39">
        <v>3512841.560740002</v>
      </c>
      <c r="T386" s="40"/>
      <c r="U386" s="40"/>
    </row>
    <row r="387" spans="1:23" s="51" customFormat="1" x14ac:dyDescent="0.15">
      <c r="A387" s="22">
        <v>43374</v>
      </c>
      <c r="B387" s="41"/>
      <c r="C387" s="33">
        <v>186450.52444000001</v>
      </c>
      <c r="D387" s="33">
        <v>60545.663500000002</v>
      </c>
      <c r="E387" s="33">
        <v>0</v>
      </c>
      <c r="F387" s="33">
        <v>721232.61495000008</v>
      </c>
      <c r="G387" s="42">
        <v>7805545.3700000001</v>
      </c>
      <c r="H387" s="42">
        <v>0</v>
      </c>
      <c r="I387" s="42">
        <v>1548575.1166099999</v>
      </c>
      <c r="J387" s="42">
        <v>3199609.0817899997</v>
      </c>
      <c r="K387" s="42">
        <v>0</v>
      </c>
      <c r="L387" s="42">
        <v>52378.019909999995</v>
      </c>
      <c r="M387" s="42">
        <v>12637.96</v>
      </c>
      <c r="N387" s="42"/>
      <c r="O387" s="42">
        <v>2508636.2759099999</v>
      </c>
      <c r="P387" s="42"/>
      <c r="Q387" s="42">
        <v>1260030.0008499869</v>
      </c>
      <c r="R387" s="42"/>
      <c r="S387" s="44">
        <v>3768666.2767599868</v>
      </c>
      <c r="T387" s="40"/>
      <c r="U387" s="40"/>
    </row>
    <row r="388" spans="1:23" s="51" customFormat="1" x14ac:dyDescent="0.15">
      <c r="A388" s="26">
        <v>43405</v>
      </c>
      <c r="B388" s="36"/>
      <c r="C388" s="18">
        <v>186748.35697999998</v>
      </c>
      <c r="D388" s="18">
        <v>59604.133820000003</v>
      </c>
      <c r="E388" s="18">
        <v>0</v>
      </c>
      <c r="F388" s="18">
        <v>482103.94569000002</v>
      </c>
      <c r="G388" s="37">
        <v>5383110.4910000004</v>
      </c>
      <c r="H388" s="37">
        <v>0</v>
      </c>
      <c r="I388" s="37">
        <v>1488641.89188</v>
      </c>
      <c r="J388" s="37">
        <v>3618605.2908599996</v>
      </c>
      <c r="K388" s="37">
        <v>0</v>
      </c>
      <c r="L388" s="37">
        <v>12796.403819999998</v>
      </c>
      <c r="M388" s="37">
        <v>3039.8969999999999</v>
      </c>
      <c r="N388" s="37"/>
      <c r="O388" s="37">
        <v>2170290.5983699998</v>
      </c>
      <c r="P388" s="37"/>
      <c r="Q388" s="37">
        <v>1173218.0636599995</v>
      </c>
      <c r="R388" s="37"/>
      <c r="S388" s="39">
        <v>3343508.6620299993</v>
      </c>
      <c r="T388" s="40"/>
      <c r="U388" s="40"/>
    </row>
    <row r="389" spans="1:23" s="51" customFormat="1" x14ac:dyDescent="0.15">
      <c r="A389" s="22">
        <v>43435</v>
      </c>
      <c r="B389" s="41"/>
      <c r="C389" s="33">
        <v>209094.42356</v>
      </c>
      <c r="D389" s="33">
        <v>66364.605230000001</v>
      </c>
      <c r="E389" s="33"/>
      <c r="F389" s="33">
        <v>700927.61360999977</v>
      </c>
      <c r="G389" s="42">
        <v>7607739.1605799999</v>
      </c>
      <c r="H389" s="42"/>
      <c r="I389" s="42">
        <v>1263440.4482500001</v>
      </c>
      <c r="J389" s="42">
        <v>3641896.0783500001</v>
      </c>
      <c r="K389" s="42"/>
      <c r="L389" s="42">
        <v>48673.938810000007</v>
      </c>
      <c r="M389" s="42">
        <v>12690.509</v>
      </c>
      <c r="N389" s="42"/>
      <c r="O389" s="42">
        <v>2222136.42423</v>
      </c>
      <c r="P389" s="42"/>
      <c r="Q389" s="42">
        <v>1185682.7959399805</v>
      </c>
      <c r="R389" s="42"/>
      <c r="S389" s="44">
        <v>3407819.2201699805</v>
      </c>
      <c r="T389" s="40"/>
      <c r="U389" s="40"/>
    </row>
    <row r="390" spans="1:23" s="51" customFormat="1" x14ac:dyDescent="0.15">
      <c r="A390" s="26"/>
      <c r="B390" s="36"/>
      <c r="C390" s="18"/>
      <c r="D390" s="18"/>
      <c r="E390" s="18"/>
      <c r="F390" s="18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9"/>
      <c r="T390" s="40"/>
      <c r="U390" s="40"/>
    </row>
    <row r="391" spans="1:23" s="51" customFormat="1" x14ac:dyDescent="0.15">
      <c r="A391" s="28" t="s">
        <v>38</v>
      </c>
      <c r="B391" s="34"/>
      <c r="C391" s="35">
        <v>2267510.8352299999</v>
      </c>
      <c r="D391" s="35">
        <v>710836.27735999995</v>
      </c>
      <c r="E391" s="35">
        <v>0</v>
      </c>
      <c r="F391" s="35">
        <v>7447913.0627800003</v>
      </c>
      <c r="G391" s="47">
        <v>86892110.291699991</v>
      </c>
      <c r="H391" s="47">
        <v>0</v>
      </c>
      <c r="I391" s="47">
        <v>16842686.907540001</v>
      </c>
      <c r="J391" s="47">
        <v>38989810.169489995</v>
      </c>
      <c r="K391" s="47">
        <v>0</v>
      </c>
      <c r="L391" s="47">
        <v>558456.76890000002</v>
      </c>
      <c r="M391" s="47">
        <v>131775.56299999999</v>
      </c>
      <c r="N391" s="47">
        <v>0</v>
      </c>
      <c r="O391" s="47">
        <v>27116567.574450001</v>
      </c>
      <c r="P391" s="47">
        <v>0</v>
      </c>
      <c r="Q391" s="47">
        <v>14788209.823709972</v>
      </c>
      <c r="R391" s="47">
        <v>0</v>
      </c>
      <c r="S391" s="49">
        <v>41904777.398159973</v>
      </c>
      <c r="T391" s="40"/>
      <c r="U391" s="40"/>
    </row>
    <row r="392" spans="1:23" s="51" customFormat="1" ht="15" x14ac:dyDescent="0.2">
      <c r="A392" s="56">
        <v>43466</v>
      </c>
      <c r="B392" s="41"/>
      <c r="C392" s="33">
        <v>252393.74174999996</v>
      </c>
      <c r="D392" s="33">
        <v>80910.795499999993</v>
      </c>
      <c r="E392" s="33"/>
      <c r="F392" s="33">
        <v>456344.08977000008</v>
      </c>
      <c r="G392" s="42">
        <v>5236729.29</v>
      </c>
      <c r="H392" s="42"/>
      <c r="I392" s="42">
        <v>1159103.89007</v>
      </c>
      <c r="J392" s="42">
        <v>3202168.9831400001</v>
      </c>
      <c r="K392" s="42"/>
      <c r="L392" s="42">
        <v>63598.803300000014</v>
      </c>
      <c r="M392" s="42">
        <v>17725.022000000001</v>
      </c>
      <c r="N392" s="42"/>
      <c r="O392" s="42">
        <v>1931440.52489</v>
      </c>
      <c r="P392" s="42"/>
      <c r="Q392" s="42">
        <v>1134669.9572299826</v>
      </c>
      <c r="R392" s="42"/>
      <c r="S392" s="44">
        <v>3066110.4821199826</v>
      </c>
      <c r="T392" s="57"/>
      <c r="U392" s="40"/>
      <c r="V392" s="50"/>
      <c r="W392" s="50"/>
    </row>
    <row r="393" spans="1:23" s="51" customFormat="1" ht="15" x14ac:dyDescent="0.2">
      <c r="A393" s="31">
        <v>43497</v>
      </c>
      <c r="B393" s="36"/>
      <c r="C393" s="18">
        <v>201820.61841000002</v>
      </c>
      <c r="D393" s="18">
        <v>66546.231299999999</v>
      </c>
      <c r="E393" s="18"/>
      <c r="F393" s="18">
        <v>609045.2583499999</v>
      </c>
      <c r="G393" s="37">
        <v>6625955.7560000001</v>
      </c>
      <c r="H393" s="37"/>
      <c r="I393" s="37">
        <v>1115553.7995700003</v>
      </c>
      <c r="J393" s="37">
        <v>2895705.4755199999</v>
      </c>
      <c r="K393" s="37"/>
      <c r="L393" s="37">
        <v>0</v>
      </c>
      <c r="M393" s="37">
        <v>0</v>
      </c>
      <c r="N393" s="37"/>
      <c r="O393" s="37">
        <v>1926419.6763300002</v>
      </c>
      <c r="P393" s="37"/>
      <c r="Q393" s="37">
        <v>1256651.7283200053</v>
      </c>
      <c r="R393" s="37"/>
      <c r="S393" s="39">
        <v>3183071.4046500055</v>
      </c>
      <c r="T393" s="57"/>
      <c r="U393" s="40"/>
      <c r="V393" s="50"/>
      <c r="W393" s="50"/>
    </row>
    <row r="394" spans="1:23" s="51" customFormat="1" ht="15" x14ac:dyDescent="0.2">
      <c r="A394" s="56">
        <v>43525</v>
      </c>
      <c r="B394" s="41"/>
      <c r="C394" s="33">
        <v>186450.79806999987</v>
      </c>
      <c r="D394" s="33">
        <v>62264.208599999998</v>
      </c>
      <c r="E394" s="33"/>
      <c r="F394" s="33">
        <v>465098.27499000001</v>
      </c>
      <c r="G394" s="42">
        <v>5569819.5</v>
      </c>
      <c r="H394" s="42"/>
      <c r="I394" s="42">
        <v>1450174.5952699999</v>
      </c>
      <c r="J394" s="42">
        <v>3507420.9492100002</v>
      </c>
      <c r="K394" s="42"/>
      <c r="L394" s="42">
        <v>56049.791400000009</v>
      </c>
      <c r="M394" s="42">
        <v>16773.580999999998</v>
      </c>
      <c r="N394" s="42"/>
      <c r="O394" s="42">
        <v>2157773.4597299998</v>
      </c>
      <c r="P394" s="42"/>
      <c r="Q394" s="42">
        <v>1187076.6538399952</v>
      </c>
      <c r="R394" s="42"/>
      <c r="S394" s="44">
        <v>3344850.1135699949</v>
      </c>
      <c r="T394" s="57"/>
      <c r="U394" s="40"/>
      <c r="V394" s="50"/>
      <c r="W394" s="50"/>
    </row>
    <row r="395" spans="1:23" s="51" customFormat="1" ht="15" x14ac:dyDescent="0.2">
      <c r="A395" s="26">
        <v>43556</v>
      </c>
      <c r="B395" s="36"/>
      <c r="C395" s="18">
        <v>177457.83638000011</v>
      </c>
      <c r="D395" s="18">
        <v>60374.851790000001</v>
      </c>
      <c r="E395" s="18"/>
      <c r="F395" s="18">
        <v>607264.13590000011</v>
      </c>
      <c r="G395" s="37">
        <v>7066194.6140000001</v>
      </c>
      <c r="H395" s="37"/>
      <c r="I395" s="37">
        <v>1697742.8383300002</v>
      </c>
      <c r="J395" s="37">
        <v>3780516.0729499999</v>
      </c>
      <c r="K395" s="37"/>
      <c r="L395" s="37">
        <v>60144.975730000006</v>
      </c>
      <c r="M395" s="37">
        <v>17081.442999999999</v>
      </c>
      <c r="N395" s="37"/>
      <c r="O395" s="37">
        <v>2542609.7863400006</v>
      </c>
      <c r="P395" s="37"/>
      <c r="Q395" s="37">
        <v>1320209.420219982</v>
      </c>
      <c r="R395" s="37"/>
      <c r="S395" s="39">
        <v>3862819.2065599826</v>
      </c>
      <c r="T395" s="57"/>
      <c r="U395" s="40"/>
      <c r="V395" s="50"/>
      <c r="W395" s="50"/>
    </row>
    <row r="396" spans="1:23" s="51" customFormat="1" ht="15" x14ac:dyDescent="0.2">
      <c r="A396" s="56">
        <v>43586</v>
      </c>
      <c r="B396" s="41"/>
      <c r="C396" s="33">
        <v>136462.1698399999</v>
      </c>
      <c r="D396" s="33">
        <v>47680.55</v>
      </c>
      <c r="E396" s="33"/>
      <c r="F396" s="33">
        <v>738893.25091000029</v>
      </c>
      <c r="G396" s="42">
        <v>9335672.4000000004</v>
      </c>
      <c r="H396" s="42"/>
      <c r="I396" s="42">
        <v>1461780.9492800003</v>
      </c>
      <c r="J396" s="42">
        <v>3329993.6016799998</v>
      </c>
      <c r="K396" s="42"/>
      <c r="L396" s="42">
        <v>6881.3861699999998</v>
      </c>
      <c r="M396" s="42">
        <v>1724.422</v>
      </c>
      <c r="N396" s="42"/>
      <c r="O396" s="42">
        <v>2344017.7562000006</v>
      </c>
      <c r="P396" s="42"/>
      <c r="Q396" s="42">
        <v>1404324.0747300033</v>
      </c>
      <c r="R396" s="42"/>
      <c r="S396" s="44">
        <v>3748341.8309300039</v>
      </c>
      <c r="T396" s="57"/>
      <c r="U396" s="40"/>
      <c r="V396" s="50"/>
      <c r="W396" s="50"/>
    </row>
    <row r="397" spans="1:23" s="51" customFormat="1" ht="15" x14ac:dyDescent="0.2">
      <c r="A397" s="26">
        <v>43617</v>
      </c>
      <c r="B397" s="36"/>
      <c r="C397" s="18">
        <v>144177.54535000003</v>
      </c>
      <c r="D397" s="18">
        <v>50519.851499999997</v>
      </c>
      <c r="E397" s="18"/>
      <c r="F397" s="18">
        <v>356479.25766999996</v>
      </c>
      <c r="G397" s="37">
        <v>4691960.142</v>
      </c>
      <c r="H397" s="37"/>
      <c r="I397" s="37">
        <v>1460751.94459</v>
      </c>
      <c r="J397" s="37">
        <v>3571548.7179999999</v>
      </c>
      <c r="K397" s="37"/>
      <c r="L397" s="37">
        <v>25252.27216</v>
      </c>
      <c r="M397" s="37">
        <v>6726.5069999999996</v>
      </c>
      <c r="N397" s="37"/>
      <c r="O397" s="37">
        <v>1986661.0197699999</v>
      </c>
      <c r="P397" s="37"/>
      <c r="Q397" s="37">
        <v>1109701.4908399817</v>
      </c>
      <c r="R397" s="37"/>
      <c r="S397" s="39">
        <v>3096362.5106099816</v>
      </c>
      <c r="T397" s="57"/>
      <c r="U397" s="40"/>
      <c r="V397" s="50"/>
      <c r="W397" s="50"/>
    </row>
    <row r="398" spans="1:23" s="51" customFormat="1" ht="15" x14ac:dyDescent="0.2">
      <c r="A398" s="56">
        <v>43647</v>
      </c>
      <c r="B398" s="41"/>
      <c r="C398" s="33">
        <v>197570.54920000001</v>
      </c>
      <c r="D398" s="33">
        <v>67112.153000000006</v>
      </c>
      <c r="E398" s="33"/>
      <c r="F398" s="33">
        <v>457092.32423999993</v>
      </c>
      <c r="G398" s="42">
        <v>6133746.2829999998</v>
      </c>
      <c r="H398" s="42"/>
      <c r="I398" s="42">
        <v>1287045.6943899998</v>
      </c>
      <c r="J398" s="42">
        <v>3166077.2402999997</v>
      </c>
      <c r="K398" s="42"/>
      <c r="L398" s="42">
        <v>38057.978609999998</v>
      </c>
      <c r="M398" s="42">
        <v>10638.743</v>
      </c>
      <c r="N398" s="42"/>
      <c r="O398" s="42">
        <v>1979766.5464399999</v>
      </c>
      <c r="P398" s="42"/>
      <c r="Q398" s="42">
        <v>1276063.2925999959</v>
      </c>
      <c r="R398" s="42"/>
      <c r="S398" s="44">
        <v>3255829.8390399958</v>
      </c>
      <c r="T398" s="57"/>
      <c r="U398" s="40"/>
      <c r="V398" s="50"/>
      <c r="W398" s="50"/>
    </row>
    <row r="399" spans="1:23" s="51" customFormat="1" ht="15" x14ac:dyDescent="0.2">
      <c r="A399" s="26">
        <v>43678</v>
      </c>
      <c r="B399" s="36"/>
      <c r="C399" s="18">
        <v>212269.1078100001</v>
      </c>
      <c r="D399" s="18">
        <v>69276.5196</v>
      </c>
      <c r="E399" s="18"/>
      <c r="F399" s="18">
        <v>366567.06212999992</v>
      </c>
      <c r="G399" s="37">
        <v>5399812.6734999996</v>
      </c>
      <c r="H399" s="37"/>
      <c r="I399" s="37">
        <v>1337217.76725</v>
      </c>
      <c r="J399" s="37">
        <v>3517813.3525699996</v>
      </c>
      <c r="K399" s="37"/>
      <c r="L399" s="37">
        <v>70158.36351000001</v>
      </c>
      <c r="M399" s="37">
        <v>19135.39</v>
      </c>
      <c r="N399" s="37"/>
      <c r="O399" s="37">
        <v>1986212.3007000003</v>
      </c>
      <c r="P399" s="37"/>
      <c r="Q399" s="37">
        <v>1278048.9421600134</v>
      </c>
      <c r="R399" s="37"/>
      <c r="S399" s="39">
        <v>3264261.2428600136</v>
      </c>
      <c r="T399" s="57"/>
      <c r="U399" s="40"/>
      <c r="V399" s="50"/>
      <c r="W399" s="50"/>
    </row>
    <row r="400" spans="1:23" s="51" customFormat="1" ht="15" x14ac:dyDescent="0.2">
      <c r="A400" s="56">
        <v>43709</v>
      </c>
      <c r="B400" s="41"/>
      <c r="C400" s="33">
        <v>160152.41868000006</v>
      </c>
      <c r="D400" s="33">
        <v>51934.430079999998</v>
      </c>
      <c r="E400" s="33"/>
      <c r="F400" s="33">
        <v>438470.92283</v>
      </c>
      <c r="G400" s="42">
        <v>6264712.6299999999</v>
      </c>
      <c r="H400" s="42"/>
      <c r="I400" s="42">
        <v>1178229.9980599999</v>
      </c>
      <c r="J400" s="42">
        <v>3038953.7407799996</v>
      </c>
      <c r="K400" s="42"/>
      <c r="L400" s="42">
        <v>28369.529850000003</v>
      </c>
      <c r="M400" s="42">
        <v>7217.3779999999997</v>
      </c>
      <c r="N400" s="42"/>
      <c r="O400" s="42">
        <v>1805222.8694200001</v>
      </c>
      <c r="P400" s="42"/>
      <c r="Q400" s="42">
        <v>1262125.9605200219</v>
      </c>
      <c r="R400" s="42"/>
      <c r="S400" s="44">
        <v>3067348.829940022</v>
      </c>
      <c r="T400" s="57"/>
      <c r="U400" s="40"/>
      <c r="V400" s="50"/>
      <c r="W400" s="50"/>
    </row>
    <row r="401" spans="1:23" s="51" customFormat="1" ht="15" x14ac:dyDescent="0.2">
      <c r="A401" s="26">
        <v>43739</v>
      </c>
      <c r="B401" s="36"/>
      <c r="C401" s="18">
        <v>187881.39523000005</v>
      </c>
      <c r="D401" s="18">
        <v>60639.150569999998</v>
      </c>
      <c r="E401" s="18"/>
      <c r="F401" s="18">
        <v>450063.95834999997</v>
      </c>
      <c r="G401" s="37">
        <v>7037648.6299999999</v>
      </c>
      <c r="H401" s="37"/>
      <c r="I401" s="37">
        <v>1262664.7087600001</v>
      </c>
      <c r="J401" s="37">
        <v>3295378.1717300005</v>
      </c>
      <c r="K401" s="37"/>
      <c r="L401" s="37">
        <v>103043.93125000001</v>
      </c>
      <c r="M401" s="37">
        <v>21837.513999999999</v>
      </c>
      <c r="N401" s="37"/>
      <c r="O401" s="37">
        <v>2003653.9935900001</v>
      </c>
      <c r="P401" s="37"/>
      <c r="Q401" s="37">
        <v>1322843.1903100107</v>
      </c>
      <c r="R401" s="37"/>
      <c r="S401" s="39">
        <v>3326497.1839000108</v>
      </c>
      <c r="T401" s="57"/>
      <c r="U401" s="40"/>
      <c r="V401" s="50"/>
      <c r="W401" s="50"/>
    </row>
    <row r="402" spans="1:23" s="51" customFormat="1" ht="15" x14ac:dyDescent="0.2">
      <c r="A402" s="56">
        <v>43770</v>
      </c>
      <c r="B402" s="41"/>
      <c r="C402" s="33">
        <v>189894.53598000002</v>
      </c>
      <c r="D402" s="33">
        <v>61253.904970000011</v>
      </c>
      <c r="E402" s="33">
        <v>0</v>
      </c>
      <c r="F402" s="33">
        <v>313264.87218999997</v>
      </c>
      <c r="G402" s="42">
        <v>4942908.2869999995</v>
      </c>
      <c r="H402" s="42">
        <v>0</v>
      </c>
      <c r="I402" s="42">
        <v>1212852.7231600001</v>
      </c>
      <c r="J402" s="42">
        <v>3118168.5369099998</v>
      </c>
      <c r="K402" s="42">
        <v>0</v>
      </c>
      <c r="L402" s="42">
        <v>12231.528880000002</v>
      </c>
      <c r="M402" s="42">
        <v>2384.134</v>
      </c>
      <c r="N402" s="42"/>
      <c r="O402" s="42">
        <v>1728243.6602100001</v>
      </c>
      <c r="P402" s="42"/>
      <c r="Q402" s="42">
        <v>1215381.0452799827</v>
      </c>
      <c r="R402" s="42"/>
      <c r="S402" s="44">
        <v>2943624.7054899829</v>
      </c>
      <c r="T402" s="57"/>
      <c r="U402" s="40"/>
      <c r="V402" s="50"/>
      <c r="W402" s="50"/>
    </row>
    <row r="403" spans="1:23" s="51" customFormat="1" ht="15" x14ac:dyDescent="0.2">
      <c r="A403" s="31">
        <v>43800</v>
      </c>
      <c r="B403" s="36"/>
      <c r="C403" s="18">
        <v>235143.51900999993</v>
      </c>
      <c r="D403" s="18">
        <v>74733.997000000003</v>
      </c>
      <c r="E403" s="18">
        <v>0</v>
      </c>
      <c r="F403" s="18">
        <v>409745.58987999993</v>
      </c>
      <c r="G403" s="37">
        <v>6391073.7319999998</v>
      </c>
      <c r="H403" s="37">
        <v>0</v>
      </c>
      <c r="I403" s="37">
        <v>1338834.5053700001</v>
      </c>
      <c r="J403" s="37">
        <v>3399086.3829600005</v>
      </c>
      <c r="K403" s="37">
        <v>0</v>
      </c>
      <c r="L403" s="37">
        <v>81235.194709999996</v>
      </c>
      <c r="M403" s="37">
        <v>17976.078320000001</v>
      </c>
      <c r="N403" s="37"/>
      <c r="O403" s="37">
        <v>2064958.8089699999</v>
      </c>
      <c r="P403" s="37"/>
      <c r="Q403" s="37">
        <v>1265091.705120011</v>
      </c>
      <c r="R403" s="37"/>
      <c r="S403" s="39">
        <v>3330050.5140900109</v>
      </c>
      <c r="T403" s="57"/>
      <c r="U403" s="40"/>
      <c r="V403" s="50"/>
      <c r="W403" s="50"/>
    </row>
    <row r="404" spans="1:23" s="51" customFormat="1" x14ac:dyDescent="0.15">
      <c r="A404" s="31"/>
      <c r="B404" s="36"/>
      <c r="C404" s="18"/>
      <c r="D404" s="18"/>
      <c r="E404" s="18"/>
      <c r="F404" s="18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9"/>
      <c r="T404" s="40"/>
      <c r="U404" s="40"/>
      <c r="V404" s="50"/>
      <c r="W404" s="50"/>
    </row>
    <row r="405" spans="1:23" s="51" customFormat="1" x14ac:dyDescent="0.15">
      <c r="A405" s="28" t="s">
        <v>39</v>
      </c>
      <c r="B405" s="36"/>
      <c r="C405" s="35">
        <v>2281674.2357100002</v>
      </c>
      <c r="D405" s="35">
        <v>753246.64390999987</v>
      </c>
      <c r="E405" s="35">
        <v>0</v>
      </c>
      <c r="F405" s="35">
        <v>5668328.9972099997</v>
      </c>
      <c r="G405" s="35">
        <v>74696233.9375</v>
      </c>
      <c r="H405" s="35">
        <v>0</v>
      </c>
      <c r="I405" s="35">
        <v>15961953.414100001</v>
      </c>
      <c r="J405" s="35">
        <v>39822831.225749999</v>
      </c>
      <c r="K405" s="35">
        <v>0</v>
      </c>
      <c r="L405" s="35">
        <v>545023.75557000004</v>
      </c>
      <c r="M405" s="35">
        <v>139220.21231999999</v>
      </c>
      <c r="N405" s="35">
        <v>0</v>
      </c>
      <c r="O405" s="35">
        <v>24456980.402589999</v>
      </c>
      <c r="P405" s="35">
        <v>0</v>
      </c>
      <c r="Q405" s="35">
        <v>15032187.461169986</v>
      </c>
      <c r="R405" s="35">
        <v>0</v>
      </c>
      <c r="S405" s="30">
        <v>39489167.86375998</v>
      </c>
      <c r="T405" s="40"/>
      <c r="U405" s="40"/>
      <c r="V405" s="50"/>
      <c r="W405" s="50"/>
    </row>
    <row r="406" spans="1:23" s="51" customFormat="1" x14ac:dyDescent="0.15">
      <c r="A406" s="56">
        <v>43831</v>
      </c>
      <c r="B406" s="41"/>
      <c r="C406" s="33">
        <v>242391.71685999993</v>
      </c>
      <c r="D406" s="33">
        <v>73419.940090000004</v>
      </c>
      <c r="E406" s="33">
        <v>0</v>
      </c>
      <c r="F406" s="33">
        <v>826543.8848900001</v>
      </c>
      <c r="G406" s="42">
        <v>14007615.949999999</v>
      </c>
      <c r="H406" s="42">
        <v>0</v>
      </c>
      <c r="I406" s="42">
        <v>1217173.9641199999</v>
      </c>
      <c r="J406" s="42">
        <v>3154713.0614599995</v>
      </c>
      <c r="K406" s="42">
        <v>0</v>
      </c>
      <c r="L406" s="42">
        <v>38790.491689999995</v>
      </c>
      <c r="M406" s="42">
        <v>10129.448</v>
      </c>
      <c r="N406" s="42">
        <v>0</v>
      </c>
      <c r="O406" s="42">
        <f t="shared" ref="O406:O417" si="0">+L406+I406+F406+C406</f>
        <v>2324900.0575600001</v>
      </c>
      <c r="P406" s="42"/>
      <c r="Q406" s="42">
        <f t="shared" ref="Q406:Q417" si="1">+S406-O406</f>
        <v>1094565.5823799972</v>
      </c>
      <c r="R406" s="42"/>
      <c r="S406" s="44">
        <v>3419465.6399399973</v>
      </c>
      <c r="T406" s="40"/>
      <c r="U406" s="40"/>
    </row>
    <row r="407" spans="1:23" s="51" customFormat="1" x14ac:dyDescent="0.15">
      <c r="A407" s="31">
        <v>43862</v>
      </c>
      <c r="B407" s="36"/>
      <c r="C407" s="18">
        <v>208758.80364000003</v>
      </c>
      <c r="D407" s="18">
        <v>61141.044760000004</v>
      </c>
      <c r="E407" s="18">
        <v>0</v>
      </c>
      <c r="F407" s="18">
        <v>460774.27653000015</v>
      </c>
      <c r="G407" s="37">
        <v>7153940.8930000002</v>
      </c>
      <c r="H407" s="37">
        <v>0</v>
      </c>
      <c r="I407" s="37">
        <v>1022315.1619199999</v>
      </c>
      <c r="J407" s="37">
        <v>3233680.68279</v>
      </c>
      <c r="K407" s="37">
        <v>0</v>
      </c>
      <c r="L407" s="37">
        <v>1831.5915199999999</v>
      </c>
      <c r="M407" s="37">
        <v>550.56299999999999</v>
      </c>
      <c r="N407" s="37"/>
      <c r="O407" s="37">
        <f t="shared" si="0"/>
        <v>1693679.8336100001</v>
      </c>
      <c r="P407" s="37"/>
      <c r="Q407" s="37">
        <f t="shared" si="1"/>
        <v>1249945.9746600217</v>
      </c>
      <c r="R407" s="37"/>
      <c r="S407" s="39">
        <v>2943625.8082700218</v>
      </c>
      <c r="T407" s="40"/>
      <c r="U407" s="40"/>
    </row>
    <row r="408" spans="1:23" s="51" customFormat="1" x14ac:dyDescent="0.15">
      <c r="A408" s="56">
        <v>43891</v>
      </c>
      <c r="B408" s="41"/>
      <c r="C408" s="33">
        <v>163184.89260000005</v>
      </c>
      <c r="D408" s="33">
        <v>48317.975390000007</v>
      </c>
      <c r="E408" s="33">
        <v>0</v>
      </c>
      <c r="F408" s="33">
        <v>322584.66473000014</v>
      </c>
      <c r="G408" s="42">
        <v>5931301.4000000004</v>
      </c>
      <c r="H408" s="42">
        <v>0</v>
      </c>
      <c r="I408" s="42">
        <v>628250.28110999998</v>
      </c>
      <c r="J408" s="42">
        <v>3456975.8212200003</v>
      </c>
      <c r="K408" s="42">
        <v>0</v>
      </c>
      <c r="L408" s="42">
        <v>49453.259050000001</v>
      </c>
      <c r="M408" s="42">
        <v>13499.039000000001</v>
      </c>
      <c r="N408" s="42"/>
      <c r="O408" s="42">
        <f t="shared" si="0"/>
        <v>1163473.0974900003</v>
      </c>
      <c r="P408" s="42"/>
      <c r="Q408" s="42">
        <f t="shared" si="1"/>
        <v>1275562.4973899971</v>
      </c>
      <c r="R408" s="42"/>
      <c r="S408" s="44">
        <v>2439035.5948799974</v>
      </c>
      <c r="T408" s="40"/>
      <c r="U408" s="40"/>
    </row>
    <row r="409" spans="1:23" s="51" customFormat="1" x14ac:dyDescent="0.15">
      <c r="A409" s="31">
        <v>43922</v>
      </c>
      <c r="B409" s="36"/>
      <c r="C409" s="18">
        <v>146600.06958000004</v>
      </c>
      <c r="D409" s="18">
        <v>42838.150999999998</v>
      </c>
      <c r="E409" s="18">
        <v>0</v>
      </c>
      <c r="F409" s="18">
        <v>317517.09372999996</v>
      </c>
      <c r="G409" s="37">
        <v>4358397.8250000002</v>
      </c>
      <c r="H409" s="37">
        <v>0</v>
      </c>
      <c r="I409" s="37">
        <v>384188.10091999994</v>
      </c>
      <c r="J409" s="37">
        <v>2823337.3947399999</v>
      </c>
      <c r="K409" s="37">
        <v>0</v>
      </c>
      <c r="L409" s="37">
        <v>40804.453700000005</v>
      </c>
      <c r="M409" s="37">
        <v>11840.677</v>
      </c>
      <c r="N409" s="37"/>
      <c r="O409" s="37">
        <f t="shared" si="0"/>
        <v>889109.71792999993</v>
      </c>
      <c r="P409" s="37"/>
      <c r="Q409" s="37">
        <f t="shared" si="1"/>
        <v>975129.1080599936</v>
      </c>
      <c r="R409" s="37"/>
      <c r="S409" s="39">
        <v>1864238.8259899935</v>
      </c>
      <c r="T409" s="40"/>
      <c r="U409" s="40"/>
    </row>
    <row r="410" spans="1:23" s="51" customFormat="1" x14ac:dyDescent="0.15">
      <c r="A410" s="56">
        <v>43952</v>
      </c>
      <c r="B410" s="41"/>
      <c r="C410" s="33">
        <v>134753.51993000004</v>
      </c>
      <c r="D410" s="33">
        <v>38852.902499999997</v>
      </c>
      <c r="E410" s="33">
        <v>0</v>
      </c>
      <c r="F410" s="33">
        <v>378010.53479999996</v>
      </c>
      <c r="G410" s="42">
        <v>7364539.6600000001</v>
      </c>
      <c r="H410" s="42">
        <v>0</v>
      </c>
      <c r="I410" s="42">
        <v>550358.90090000001</v>
      </c>
      <c r="J410" s="42">
        <v>3287695.7216999996</v>
      </c>
      <c r="K410" s="42">
        <v>0</v>
      </c>
      <c r="L410" s="42">
        <v>30939.73992</v>
      </c>
      <c r="M410" s="42">
        <v>10629.186</v>
      </c>
      <c r="N410" s="42"/>
      <c r="O410" s="42">
        <f t="shared" si="0"/>
        <v>1094062.6955499998</v>
      </c>
      <c r="P410" s="42"/>
      <c r="Q410" s="42">
        <f t="shared" si="1"/>
        <v>1127108.8076899829</v>
      </c>
      <c r="R410" s="42"/>
      <c r="S410" s="44">
        <v>2221171.5032399828</v>
      </c>
      <c r="T410" s="40"/>
      <c r="U410" s="40"/>
    </row>
    <row r="411" spans="1:23" s="51" customFormat="1" x14ac:dyDescent="0.15">
      <c r="A411" s="31">
        <v>43983</v>
      </c>
      <c r="B411" s="36"/>
      <c r="C411" s="18">
        <v>189164.75940000016</v>
      </c>
      <c r="D411" s="18">
        <v>54759.206720000002</v>
      </c>
      <c r="E411" s="18">
        <v>0</v>
      </c>
      <c r="F411" s="18">
        <v>361445.09994999995</v>
      </c>
      <c r="G411" s="37">
        <v>6753013.443</v>
      </c>
      <c r="H411" s="37">
        <v>0</v>
      </c>
      <c r="I411" s="37">
        <v>559864.01213000005</v>
      </c>
      <c r="J411" s="37">
        <v>2715498.2912300001</v>
      </c>
      <c r="K411" s="37">
        <v>0</v>
      </c>
      <c r="L411" s="37">
        <v>32425.898740000001</v>
      </c>
      <c r="M411" s="37">
        <v>11374.683999999999</v>
      </c>
      <c r="N411" s="37"/>
      <c r="O411" s="37">
        <f t="shared" si="0"/>
        <v>1142899.7702200001</v>
      </c>
      <c r="P411" s="37"/>
      <c r="Q411" s="37">
        <f t="shared" si="1"/>
        <v>1146582.3081700227</v>
      </c>
      <c r="R411" s="37"/>
      <c r="S411" s="39">
        <v>2289482.0783900227</v>
      </c>
      <c r="T411" s="40"/>
      <c r="U411" s="40"/>
    </row>
    <row r="412" spans="1:23" s="51" customFormat="1" x14ac:dyDescent="0.15">
      <c r="A412" s="56">
        <v>44013</v>
      </c>
      <c r="B412" s="41"/>
      <c r="C412" s="33">
        <v>263302.40193999995</v>
      </c>
      <c r="D412" s="33">
        <v>76263.174499999994</v>
      </c>
      <c r="E412" s="33">
        <v>0</v>
      </c>
      <c r="F412" s="33">
        <v>301451.48183</v>
      </c>
      <c r="G412" s="42">
        <v>5730246.375</v>
      </c>
      <c r="H412" s="42">
        <v>0</v>
      </c>
      <c r="I412" s="42">
        <v>635084.91771999991</v>
      </c>
      <c r="J412" s="42">
        <v>2630195.8913400001</v>
      </c>
      <c r="K412" s="42">
        <v>0</v>
      </c>
      <c r="L412" s="42">
        <v>28868.862350000003</v>
      </c>
      <c r="M412" s="42">
        <v>9730.9030000000002</v>
      </c>
      <c r="N412" s="42"/>
      <c r="O412" s="42">
        <f t="shared" si="0"/>
        <v>1228707.6638399998</v>
      </c>
      <c r="P412" s="42"/>
      <c r="Q412" s="42">
        <f t="shared" si="1"/>
        <v>1323280.6160899925</v>
      </c>
      <c r="R412" s="42"/>
      <c r="S412" s="44">
        <v>2551988.2799299923</v>
      </c>
      <c r="T412" s="40"/>
      <c r="U412" s="40"/>
    </row>
    <row r="413" spans="1:23" s="51" customFormat="1" x14ac:dyDescent="0.15">
      <c r="A413" s="31">
        <v>44044</v>
      </c>
      <c r="B413" s="36"/>
      <c r="C413" s="18">
        <v>193753.29922000002</v>
      </c>
      <c r="D413" s="18">
        <v>54843.842599999996</v>
      </c>
      <c r="E413" s="18">
        <v>0</v>
      </c>
      <c r="F413" s="18">
        <v>271654.49553000001</v>
      </c>
      <c r="G413" s="37">
        <v>5141055.2637099996</v>
      </c>
      <c r="H413" s="37">
        <v>0</v>
      </c>
      <c r="I413" s="37">
        <v>830555.29711999989</v>
      </c>
      <c r="J413" s="37">
        <v>3066626.3258399996</v>
      </c>
      <c r="K413" s="37">
        <v>0</v>
      </c>
      <c r="L413" s="37">
        <v>41104.534229999997</v>
      </c>
      <c r="M413" s="37">
        <v>12413.466</v>
      </c>
      <c r="N413" s="37"/>
      <c r="O413" s="37">
        <f t="shared" si="0"/>
        <v>1337067.6260999998</v>
      </c>
      <c r="P413" s="37"/>
      <c r="Q413" s="37">
        <f t="shared" si="1"/>
        <v>1247699.1343900126</v>
      </c>
      <c r="R413" s="37"/>
      <c r="S413" s="39">
        <v>2584766.7604900124</v>
      </c>
      <c r="T413" s="40"/>
      <c r="U413" s="40"/>
    </row>
    <row r="414" spans="1:23" s="51" customFormat="1" x14ac:dyDescent="0.15">
      <c r="A414" s="41">
        <v>44075</v>
      </c>
      <c r="B414" s="41"/>
      <c r="C414" s="33">
        <v>211241.67262</v>
      </c>
      <c r="D414" s="33">
        <v>57576.70192</v>
      </c>
      <c r="E414" s="33"/>
      <c r="F414" s="33">
        <v>267370.85704000003</v>
      </c>
      <c r="G414" s="42">
        <v>4606284.1472299993</v>
      </c>
      <c r="H414" s="42"/>
      <c r="I414" s="42">
        <v>664441.00367999997</v>
      </c>
      <c r="J414" s="42">
        <v>2619002.4194300002</v>
      </c>
      <c r="K414" s="42"/>
      <c r="L414" s="42">
        <v>34917.071429999996</v>
      </c>
      <c r="M414" s="42">
        <v>9784.7569999999996</v>
      </c>
      <c r="N414" s="42"/>
      <c r="O414" s="42">
        <f t="shared" si="0"/>
        <v>1177970.6047700001</v>
      </c>
      <c r="P414" s="42"/>
      <c r="Q414" s="42">
        <f t="shared" si="1"/>
        <v>1366902.9993999908</v>
      </c>
      <c r="R414" s="42"/>
      <c r="S414" s="44">
        <v>2544873.6041699909</v>
      </c>
      <c r="T414" s="40"/>
      <c r="U414" s="40"/>
    </row>
    <row r="415" spans="1:23" s="51" customFormat="1" x14ac:dyDescent="0.15">
      <c r="A415" s="36">
        <v>44105</v>
      </c>
      <c r="B415" s="36"/>
      <c r="C415" s="18">
        <v>165495.6930599999</v>
      </c>
      <c r="D415" s="18">
        <v>43292.72294</v>
      </c>
      <c r="E415" s="18"/>
      <c r="F415" s="18">
        <v>224115.65105999997</v>
      </c>
      <c r="G415" s="37">
        <v>3401587.2949999999</v>
      </c>
      <c r="H415" s="37"/>
      <c r="I415" s="37">
        <v>745109.42905999999</v>
      </c>
      <c r="J415" s="37">
        <v>2995216.3557199999</v>
      </c>
      <c r="K415" s="37"/>
      <c r="L415" s="37">
        <v>41243.431210000002</v>
      </c>
      <c r="M415" s="37">
        <v>10703.933999999999</v>
      </c>
      <c r="N415" s="37"/>
      <c r="O415" s="37">
        <f t="shared" si="0"/>
        <v>1175964.2043899999</v>
      </c>
      <c r="P415" s="37"/>
      <c r="Q415" s="37">
        <f t="shared" si="1"/>
        <v>1468989.2984499999</v>
      </c>
      <c r="R415" s="37"/>
      <c r="S415" s="39">
        <v>2644953.5028399997</v>
      </c>
      <c r="T415" s="40"/>
      <c r="U415" s="40"/>
    </row>
    <row r="416" spans="1:23" s="51" customFormat="1" x14ac:dyDescent="0.15">
      <c r="A416" s="41">
        <v>44136</v>
      </c>
      <c r="B416" s="41"/>
      <c r="C416" s="33">
        <v>220942.57445999997</v>
      </c>
      <c r="D416" s="33">
        <v>58718.699000000001</v>
      </c>
      <c r="E416" s="33"/>
      <c r="F416" s="33">
        <v>151059.81167999998</v>
      </c>
      <c r="G416" s="42">
        <v>2020873.72</v>
      </c>
      <c r="H416" s="42"/>
      <c r="I416" s="42">
        <v>720846.38959000004</v>
      </c>
      <c r="J416" s="42">
        <v>2748713.0083299996</v>
      </c>
      <c r="K416" s="42"/>
      <c r="L416" s="42">
        <v>43913.218699999998</v>
      </c>
      <c r="M416" s="42">
        <v>11264.111999999999</v>
      </c>
      <c r="N416" s="42"/>
      <c r="O416" s="42">
        <f t="shared" si="0"/>
        <v>1136761.99443</v>
      </c>
      <c r="P416" s="42"/>
      <c r="Q416" s="42">
        <f t="shared" si="1"/>
        <v>1386609.8805999951</v>
      </c>
      <c r="R416" s="42"/>
      <c r="S416" s="44">
        <v>2523371.8750299951</v>
      </c>
      <c r="T416" s="40"/>
      <c r="U416" s="40"/>
    </row>
    <row r="417" spans="1:21" s="51" customFormat="1" x14ac:dyDescent="0.15">
      <c r="A417" s="36">
        <v>44166</v>
      </c>
      <c r="B417" s="36"/>
      <c r="C417" s="18">
        <v>307008.77042999992</v>
      </c>
      <c r="D417" s="18">
        <v>83046.940640000001</v>
      </c>
      <c r="E417" s="18"/>
      <c r="F417" s="18">
        <v>283337.62770000001</v>
      </c>
      <c r="G417" s="37">
        <v>4721207.0964500001</v>
      </c>
      <c r="H417" s="37"/>
      <c r="I417" s="37">
        <v>796579.82134000002</v>
      </c>
      <c r="J417" s="37">
        <v>2553528.9662600001</v>
      </c>
      <c r="K417" s="37"/>
      <c r="L417" s="37">
        <v>51144.9594</v>
      </c>
      <c r="M417" s="37">
        <v>12834.291499999999</v>
      </c>
      <c r="N417" s="37"/>
      <c r="O417" s="37">
        <f t="shared" si="0"/>
        <v>1438071.1788699999</v>
      </c>
      <c r="P417" s="37"/>
      <c r="Q417" s="37">
        <f t="shared" si="1"/>
        <v>1590766.0076500084</v>
      </c>
      <c r="R417" s="37"/>
      <c r="S417" s="39">
        <v>3028837.1865200084</v>
      </c>
      <c r="T417" s="40"/>
      <c r="U417" s="40"/>
    </row>
    <row r="418" spans="1:21" s="51" customFormat="1" x14ac:dyDescent="0.15">
      <c r="A418" s="36"/>
      <c r="B418" s="36"/>
      <c r="C418" s="18"/>
      <c r="D418" s="18"/>
      <c r="E418" s="18"/>
      <c r="F418" s="18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9"/>
      <c r="T418" s="40"/>
      <c r="U418" s="40"/>
    </row>
    <row r="419" spans="1:21" s="51" customFormat="1" x14ac:dyDescent="0.15">
      <c r="A419" s="28" t="s">
        <v>40</v>
      </c>
      <c r="B419" s="36"/>
      <c r="C419" s="35">
        <f>+SUM(C406:C417)</f>
        <v>2446598.17374</v>
      </c>
      <c r="D419" s="35">
        <f>+SUM(D406:D417)</f>
        <v>693071.30206000002</v>
      </c>
      <c r="E419" s="35">
        <f t="shared" ref="E419:R419" si="2">+SUM(E406:E417)</f>
        <v>0</v>
      </c>
      <c r="F419" s="35">
        <f>+SUM(F406:F417)</f>
        <v>4165865.4794700001</v>
      </c>
      <c r="G419" s="35">
        <f>+SUM(G406:G417)</f>
        <v>71190063.068389997</v>
      </c>
      <c r="H419" s="35">
        <f t="shared" si="2"/>
        <v>0</v>
      </c>
      <c r="I419" s="35">
        <f>+SUM(I406:I417)</f>
        <v>8754767.2796099987</v>
      </c>
      <c r="J419" s="35">
        <f>+SUM(J406:J417)</f>
        <v>35285183.94005999</v>
      </c>
      <c r="K419" s="35">
        <f t="shared" si="2"/>
        <v>0</v>
      </c>
      <c r="L419" s="35">
        <f>+SUM(L406:L417)</f>
        <v>435437.51194000005</v>
      </c>
      <c r="M419" s="35">
        <f>+SUM(M406:M417)</f>
        <v>124755.06049999999</v>
      </c>
      <c r="N419" s="35">
        <f t="shared" si="2"/>
        <v>0</v>
      </c>
      <c r="O419" s="35">
        <f>+SUM(O406:O417)</f>
        <v>15802668.44476</v>
      </c>
      <c r="P419" s="35">
        <f t="shared" si="2"/>
        <v>0</v>
      </c>
      <c r="Q419" s="35">
        <f>+SUM(Q406:Q417)</f>
        <v>15253142.214930015</v>
      </c>
      <c r="R419" s="35">
        <f t="shared" si="2"/>
        <v>0</v>
      </c>
      <c r="S419" s="30">
        <f>+SUM(S406:S417)</f>
        <v>31055810.659690015</v>
      </c>
      <c r="T419" s="40"/>
      <c r="U419" s="40"/>
    </row>
    <row r="420" spans="1:21" s="51" customFormat="1" x14ac:dyDescent="0.15">
      <c r="A420" s="56">
        <v>44197</v>
      </c>
      <c r="B420" s="41"/>
      <c r="C420" s="33">
        <v>247990.07067000004</v>
      </c>
      <c r="D420" s="33">
        <v>66104.926609999995</v>
      </c>
      <c r="E420" s="53">
        <v>0</v>
      </c>
      <c r="F420" s="33">
        <v>251118.40611999997</v>
      </c>
      <c r="G420" s="33">
        <v>3876853.3857399998</v>
      </c>
      <c r="H420" s="53">
        <v>0</v>
      </c>
      <c r="I420" s="33">
        <v>930474.83855999995</v>
      </c>
      <c r="J420" s="33">
        <v>2715960.8801500001</v>
      </c>
      <c r="K420" s="53">
        <v>0</v>
      </c>
      <c r="L420" s="33">
        <v>33477.897539999998</v>
      </c>
      <c r="M420" s="33">
        <v>8223.8529999999992</v>
      </c>
      <c r="N420" s="53"/>
      <c r="O420" s="42">
        <f t="shared" ref="O420:O431" si="3">+L420+I420+F420+C420</f>
        <v>1463061.2128900001</v>
      </c>
      <c r="P420" s="42"/>
      <c r="Q420" s="42">
        <f t="shared" ref="Q420:Q431" si="4">+S420-O420</f>
        <v>1147875.209540002</v>
      </c>
      <c r="R420" s="42"/>
      <c r="S420" s="44">
        <v>2610936.4224300021</v>
      </c>
      <c r="T420" s="40"/>
      <c r="U420" s="40"/>
    </row>
    <row r="421" spans="1:21" s="51" customFormat="1" x14ac:dyDescent="0.15">
      <c r="A421" s="31">
        <v>44228</v>
      </c>
      <c r="B421" s="36"/>
      <c r="C421" s="18">
        <v>259822.50656000001</v>
      </c>
      <c r="D421" s="18">
        <v>66701.667000000001</v>
      </c>
      <c r="E421" s="35">
        <v>0</v>
      </c>
      <c r="F421" s="18">
        <v>444899.13221000001</v>
      </c>
      <c r="G421" s="18">
        <v>7382962.7400000002</v>
      </c>
      <c r="H421" s="35">
        <v>0</v>
      </c>
      <c r="I421" s="18">
        <v>807209.23843999999</v>
      </c>
      <c r="J421" s="18">
        <v>2037807.2131699999</v>
      </c>
      <c r="K421" s="35">
        <v>0</v>
      </c>
      <c r="L421" s="18">
        <v>28639.061300000001</v>
      </c>
      <c r="M421" s="18">
        <v>6491.4480000000003</v>
      </c>
      <c r="N421" s="35"/>
      <c r="O421" s="37">
        <f t="shared" si="3"/>
        <v>1540569.9385099998</v>
      </c>
      <c r="P421" s="37"/>
      <c r="Q421" s="37">
        <f t="shared" si="4"/>
        <v>1398424.1782099949</v>
      </c>
      <c r="R421" s="37"/>
      <c r="S421" s="39">
        <v>2938994.1167199947</v>
      </c>
      <c r="T421" s="40"/>
      <c r="U421" s="40"/>
    </row>
    <row r="422" spans="1:21" s="51" customFormat="1" x14ac:dyDescent="0.15">
      <c r="A422" s="56">
        <v>44256</v>
      </c>
      <c r="B422" s="41"/>
      <c r="C422" s="33">
        <v>266853.04970000003</v>
      </c>
      <c r="D422" s="33">
        <v>66732.482739999992</v>
      </c>
      <c r="E422" s="53">
        <v>0</v>
      </c>
      <c r="F422" s="33">
        <v>264804.05569999997</v>
      </c>
      <c r="G422" s="33">
        <v>3354949.625</v>
      </c>
      <c r="H422" s="53">
        <v>0</v>
      </c>
      <c r="I422" s="33">
        <v>1134621.9774499999</v>
      </c>
      <c r="J422" s="33">
        <v>2840951.8796300003</v>
      </c>
      <c r="K422" s="53">
        <v>0</v>
      </c>
      <c r="L422" s="33">
        <v>29687.034350000002</v>
      </c>
      <c r="M422" s="33">
        <v>5688.4740000000002</v>
      </c>
      <c r="N422" s="53"/>
      <c r="O422" s="42">
        <f t="shared" si="3"/>
        <v>1695966.1172</v>
      </c>
      <c r="P422" s="42"/>
      <c r="Q422" s="42">
        <f t="shared" si="4"/>
        <v>1687587.9591800019</v>
      </c>
      <c r="R422" s="42"/>
      <c r="S422" s="44">
        <v>3383554.0763800018</v>
      </c>
      <c r="T422" s="40"/>
      <c r="U422" s="40"/>
    </row>
    <row r="423" spans="1:21" s="51" customFormat="1" x14ac:dyDescent="0.15">
      <c r="A423" s="31">
        <v>44287</v>
      </c>
      <c r="B423" s="36"/>
      <c r="C423" s="18">
        <v>234504.42874000003</v>
      </c>
      <c r="D423" s="18">
        <v>59044.706549999995</v>
      </c>
      <c r="E423" s="35">
        <v>0</v>
      </c>
      <c r="F423" s="18">
        <v>340956.49169000005</v>
      </c>
      <c r="G423" s="18">
        <v>4205319.72456</v>
      </c>
      <c r="H423" s="35">
        <v>0</v>
      </c>
      <c r="I423" s="18">
        <v>862300.50512999995</v>
      </c>
      <c r="J423" s="18">
        <v>2199304.4614500003</v>
      </c>
      <c r="K423" s="35">
        <v>0</v>
      </c>
      <c r="L423" s="18">
        <v>31394.036810000001</v>
      </c>
      <c r="M423" s="18">
        <v>6479.5649999999996</v>
      </c>
      <c r="N423" s="35"/>
      <c r="O423" s="37">
        <f t="shared" si="3"/>
        <v>1469155.4623700001</v>
      </c>
      <c r="P423" s="37"/>
      <c r="Q423" s="37">
        <f t="shared" si="4"/>
        <v>1507216.8816899995</v>
      </c>
      <c r="R423" s="37"/>
      <c r="S423" s="39">
        <v>2976372.3440599996</v>
      </c>
      <c r="T423" s="40"/>
      <c r="U423" s="40"/>
    </row>
    <row r="424" spans="1:21" s="51" customFormat="1" x14ac:dyDescent="0.15">
      <c r="A424" s="56">
        <v>44317</v>
      </c>
      <c r="B424" s="41"/>
      <c r="C424" s="33">
        <v>116711.29921000001</v>
      </c>
      <c r="D424" s="33">
        <v>28206.590110000001</v>
      </c>
      <c r="E424" s="53">
        <v>0</v>
      </c>
      <c r="F424" s="33">
        <v>335614.44488999993</v>
      </c>
      <c r="G424" s="33">
        <v>4803961.7570000002</v>
      </c>
      <c r="H424" s="53">
        <v>0</v>
      </c>
      <c r="I424" s="33">
        <v>1214108.72805</v>
      </c>
      <c r="J424" s="33">
        <v>2846524.0652899998</v>
      </c>
      <c r="K424" s="53">
        <v>0</v>
      </c>
      <c r="L424" s="33">
        <v>25353.60456</v>
      </c>
      <c r="M424" s="33">
        <v>5740.2470000000003</v>
      </c>
      <c r="N424" s="53"/>
      <c r="O424" s="42">
        <f t="shared" si="3"/>
        <v>1691788.0767099999</v>
      </c>
      <c r="P424" s="42"/>
      <c r="Q424" s="42">
        <f t="shared" si="4"/>
        <v>1405125.201309995</v>
      </c>
      <c r="R424" s="42"/>
      <c r="S424" s="44">
        <v>3096913.278019995</v>
      </c>
      <c r="T424" s="40"/>
      <c r="U424" s="40"/>
    </row>
    <row r="425" spans="1:21" s="51" customFormat="1" x14ac:dyDescent="0.15">
      <c r="A425" s="31">
        <v>44348</v>
      </c>
      <c r="B425" s="36"/>
      <c r="C425" s="18">
        <v>107484.51157999999</v>
      </c>
      <c r="D425" s="18">
        <v>25681.6865</v>
      </c>
      <c r="E425" s="35">
        <v>0</v>
      </c>
      <c r="F425" s="18">
        <v>416226.56854999997</v>
      </c>
      <c r="G425" s="18">
        <v>5379085.165</v>
      </c>
      <c r="H425" s="35">
        <v>0</v>
      </c>
      <c r="I425" s="18">
        <v>1142476.47991</v>
      </c>
      <c r="J425" s="18">
        <v>2558335.1308400002</v>
      </c>
      <c r="K425" s="35">
        <v>0</v>
      </c>
      <c r="L425" s="18">
        <v>38965.44472</v>
      </c>
      <c r="M425" s="18">
        <v>8990.31</v>
      </c>
      <c r="N425" s="35"/>
      <c r="O425" s="37">
        <f t="shared" si="3"/>
        <v>1705153.0047599999</v>
      </c>
      <c r="P425" s="37"/>
      <c r="Q425" s="37">
        <f t="shared" si="4"/>
        <v>1477062.7035499914</v>
      </c>
      <c r="R425" s="37"/>
      <c r="S425" s="39">
        <v>3182215.7083099913</v>
      </c>
      <c r="T425" s="40"/>
      <c r="U425" s="40"/>
    </row>
    <row r="426" spans="1:21" s="51" customFormat="1" x14ac:dyDescent="0.15">
      <c r="A426" s="56">
        <v>44378</v>
      </c>
      <c r="B426" s="41"/>
      <c r="C426" s="33">
        <v>299415.35288000008</v>
      </c>
      <c r="D426" s="33">
        <v>68911.921700000006</v>
      </c>
      <c r="E426" s="53">
        <v>0</v>
      </c>
      <c r="F426" s="33">
        <v>417620.63703000004</v>
      </c>
      <c r="G426" s="33">
        <v>4925174.1030000001</v>
      </c>
      <c r="H426" s="53">
        <v>0</v>
      </c>
      <c r="I426" s="33">
        <v>998030.69499000011</v>
      </c>
      <c r="J426" s="33">
        <v>2239338.4645700003</v>
      </c>
      <c r="K426" s="53">
        <v>0</v>
      </c>
      <c r="L426" s="33">
        <v>43353.267209999998</v>
      </c>
      <c r="M426" s="33">
        <v>9494.0049999999992</v>
      </c>
      <c r="N426" s="53"/>
      <c r="O426" s="42">
        <f t="shared" si="3"/>
        <v>1758419.9521100002</v>
      </c>
      <c r="P426" s="42"/>
      <c r="Q426" s="42">
        <f t="shared" si="4"/>
        <v>1685737.9570700021</v>
      </c>
      <c r="R426" s="42"/>
      <c r="S426" s="44">
        <v>3444157.9091800023</v>
      </c>
      <c r="T426" s="40"/>
      <c r="U426" s="40"/>
    </row>
    <row r="427" spans="1:21" s="51" customFormat="1" x14ac:dyDescent="0.15">
      <c r="A427" s="31">
        <v>44409</v>
      </c>
      <c r="B427" s="36"/>
      <c r="C427" s="18">
        <v>315159.23010999989</v>
      </c>
      <c r="D427" s="18">
        <v>68786.497000000003</v>
      </c>
      <c r="E427" s="35">
        <v>0</v>
      </c>
      <c r="F427" s="18">
        <v>482240.66412999999</v>
      </c>
      <c r="G427" s="18">
        <v>4809134.9381599994</v>
      </c>
      <c r="H427" s="35">
        <v>0</v>
      </c>
      <c r="I427" s="18">
        <v>1028790.49338</v>
      </c>
      <c r="J427" s="18">
        <v>2467481.3289600001</v>
      </c>
      <c r="K427" s="35">
        <v>0</v>
      </c>
      <c r="L427" s="18">
        <v>42436.164280000005</v>
      </c>
      <c r="M427" s="18">
        <v>8784.1029999999992</v>
      </c>
      <c r="N427" s="35"/>
      <c r="O427" s="37">
        <f t="shared" si="3"/>
        <v>1868626.5518999998</v>
      </c>
      <c r="P427" s="37"/>
      <c r="Q427" s="37">
        <f t="shared" si="4"/>
        <v>1596516.3230299912</v>
      </c>
      <c r="R427" s="37"/>
      <c r="S427" s="39">
        <v>3465142.8749299911</v>
      </c>
      <c r="T427" s="40"/>
      <c r="U427" s="40"/>
    </row>
    <row r="428" spans="1:21" s="51" customFormat="1" x14ac:dyDescent="0.15">
      <c r="A428" s="56">
        <v>44440</v>
      </c>
      <c r="B428" s="41"/>
      <c r="C428" s="33">
        <v>256436.66723000002</v>
      </c>
      <c r="D428" s="33">
        <v>52881.292000000001</v>
      </c>
      <c r="E428" s="53"/>
      <c r="F428" s="33">
        <v>579142.72217999981</v>
      </c>
      <c r="G428" s="33">
        <v>4952083.1859999998</v>
      </c>
      <c r="H428" s="53"/>
      <c r="I428" s="33">
        <v>1274603.1924300001</v>
      </c>
      <c r="J428" s="33">
        <v>2703221.9105100003</v>
      </c>
      <c r="K428" s="53"/>
      <c r="L428" s="33">
        <v>109768.60997999999</v>
      </c>
      <c r="M428" s="33">
        <v>21845.222000000002</v>
      </c>
      <c r="N428" s="53"/>
      <c r="O428" s="42">
        <f t="shared" si="3"/>
        <v>2219951.1918199998</v>
      </c>
      <c r="P428" s="42"/>
      <c r="Q428" s="42">
        <f t="shared" si="4"/>
        <v>1572284.3391499771</v>
      </c>
      <c r="R428" s="42"/>
      <c r="S428" s="44">
        <v>3792235.5309699769</v>
      </c>
      <c r="T428" s="40"/>
      <c r="U428" s="40"/>
    </row>
    <row r="429" spans="1:21" s="51" customFormat="1" x14ac:dyDescent="0.15">
      <c r="A429" s="31">
        <v>44470</v>
      </c>
      <c r="B429" s="36"/>
      <c r="C429" s="18">
        <v>318369.33818000008</v>
      </c>
      <c r="D429" s="18">
        <v>61772.155709999999</v>
      </c>
      <c r="E429" s="35"/>
      <c r="F429" s="18">
        <v>594388.3339300002</v>
      </c>
      <c r="G429" s="18">
        <v>5079863.8260000004</v>
      </c>
      <c r="H429" s="35"/>
      <c r="I429" s="18">
        <v>1292226.5485399999</v>
      </c>
      <c r="J429" s="18">
        <v>2587111.5244700001</v>
      </c>
      <c r="K429" s="35"/>
      <c r="L429" s="18">
        <v>3524.80746</v>
      </c>
      <c r="M429" s="18">
        <v>679.52099999999996</v>
      </c>
      <c r="N429" s="35"/>
      <c r="O429" s="37">
        <f>+L429+I429+F429+C429</f>
        <v>2208509.0281100003</v>
      </c>
      <c r="P429" s="37"/>
      <c r="Q429" s="37">
        <f>+S429-O429</f>
        <v>1590602.2579100057</v>
      </c>
      <c r="R429" s="37"/>
      <c r="S429" s="39">
        <v>3799111.2860200061</v>
      </c>
      <c r="T429" s="40"/>
      <c r="U429" s="40"/>
    </row>
    <row r="430" spans="1:21" s="51" customFormat="1" x14ac:dyDescent="0.15">
      <c r="A430" s="56">
        <v>44501</v>
      </c>
      <c r="B430" s="41"/>
      <c r="C430" s="33">
        <v>305963.74051999999</v>
      </c>
      <c r="D430" s="33">
        <v>56801.715760000006</v>
      </c>
      <c r="E430" s="53"/>
      <c r="F430" s="33">
        <v>634726.70594000001</v>
      </c>
      <c r="G430" s="33">
        <v>4349458.2609999999</v>
      </c>
      <c r="H430" s="53"/>
      <c r="I430" s="33">
        <v>1423126.9806600001</v>
      </c>
      <c r="J430" s="33">
        <v>2828686.3440900003</v>
      </c>
      <c r="K430" s="53"/>
      <c r="L430" s="33">
        <v>74479.115449999983</v>
      </c>
      <c r="M430" s="33">
        <v>13487.466</v>
      </c>
      <c r="N430" s="53"/>
      <c r="O430" s="42">
        <f>+L430+I430+F430+C430</f>
        <v>2438296.54257</v>
      </c>
      <c r="P430" s="42"/>
      <c r="Q430" s="42">
        <f>+S430-O430</f>
        <v>1717508.1265399987</v>
      </c>
      <c r="R430" s="42"/>
      <c r="S430" s="44">
        <v>4155804.6691099987</v>
      </c>
      <c r="T430" s="40"/>
      <c r="U430" s="40"/>
    </row>
    <row r="431" spans="1:21" s="51" customFormat="1" x14ac:dyDescent="0.15">
      <c r="A431" s="31">
        <v>44531</v>
      </c>
      <c r="B431" s="36"/>
      <c r="C431" s="18">
        <v>363128.04047000012</v>
      </c>
      <c r="D431" s="18">
        <v>63447.67338</v>
      </c>
      <c r="E431" s="18"/>
      <c r="F431" s="18">
        <v>890519.96104000008</v>
      </c>
      <c r="G431" s="37">
        <v>6513946.3530000001</v>
      </c>
      <c r="H431" s="37"/>
      <c r="I431" s="37">
        <v>1406440.9153999998</v>
      </c>
      <c r="J431" s="37">
        <v>3018451.9384099999</v>
      </c>
      <c r="K431" s="37"/>
      <c r="L431" s="37">
        <v>67368.555759999988</v>
      </c>
      <c r="M431" s="37">
        <v>12633.223</v>
      </c>
      <c r="N431" s="37"/>
      <c r="O431" s="37">
        <f t="shared" si="3"/>
        <v>2727457.47267</v>
      </c>
      <c r="P431" s="37"/>
      <c r="Q431" s="37">
        <f t="shared" si="4"/>
        <v>1817093.3819500161</v>
      </c>
      <c r="R431" s="37"/>
      <c r="S431" s="39">
        <v>4544550.8546200162</v>
      </c>
      <c r="T431" s="40"/>
      <c r="U431" s="40"/>
    </row>
    <row r="432" spans="1:21" s="51" customFormat="1" x14ac:dyDescent="0.15">
      <c r="A432" s="31"/>
      <c r="B432" s="36"/>
      <c r="C432" s="18"/>
      <c r="D432" s="18"/>
      <c r="E432" s="18"/>
      <c r="F432" s="18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9"/>
      <c r="T432" s="40"/>
      <c r="U432" s="40"/>
    </row>
    <row r="433" spans="1:21" s="51" customFormat="1" x14ac:dyDescent="0.15">
      <c r="A433" s="34" t="s">
        <v>41</v>
      </c>
      <c r="B433" s="36"/>
      <c r="C433" s="35">
        <f>+SUM(C420:C431)</f>
        <v>3091838.2358499998</v>
      </c>
      <c r="D433" s="35">
        <f>+SUM(D420:D431)</f>
        <v>685073.31506000005</v>
      </c>
      <c r="E433" s="35">
        <f t="shared" ref="E433:R433" si="5">+SUM(E420:E431)</f>
        <v>0</v>
      </c>
      <c r="F433" s="35">
        <f>+SUM(F420:F431)</f>
        <v>5652258.1234100005</v>
      </c>
      <c r="G433" s="35">
        <f>+SUM(G420:G431)</f>
        <v>59632793.064459994</v>
      </c>
      <c r="H433" s="35">
        <f t="shared" si="5"/>
        <v>0</v>
      </c>
      <c r="I433" s="35">
        <f>+SUM(I420:I431)</f>
        <v>13514410.592940001</v>
      </c>
      <c r="J433" s="35">
        <f>+SUM(J420:J431)</f>
        <v>31043175.141540002</v>
      </c>
      <c r="K433" s="35">
        <f t="shared" si="5"/>
        <v>0</v>
      </c>
      <c r="L433" s="35">
        <f>+SUM(L420:L431)</f>
        <v>528447.59941999998</v>
      </c>
      <c r="M433" s="35">
        <f>+SUM(M420:M431)</f>
        <v>108537.43699999998</v>
      </c>
      <c r="N433" s="35">
        <f t="shared" si="5"/>
        <v>0</v>
      </c>
      <c r="O433" s="35">
        <f>+SUM(O420:O431)</f>
        <v>22786954.551619999</v>
      </c>
      <c r="P433" s="35">
        <f t="shared" si="5"/>
        <v>0</v>
      </c>
      <c r="Q433" s="35">
        <f>+SUM(Q420:Q431)</f>
        <v>18603034.519129977</v>
      </c>
      <c r="R433" s="35">
        <f t="shared" si="5"/>
        <v>0</v>
      </c>
      <c r="S433" s="30">
        <f>+SUM(S420:S431)</f>
        <v>41389989.070749976</v>
      </c>
      <c r="T433" s="40"/>
      <c r="U433" s="40"/>
    </row>
    <row r="434" spans="1:21" s="51" customFormat="1" x14ac:dyDescent="0.15">
      <c r="A434" s="41">
        <v>44562</v>
      </c>
      <c r="B434" s="41"/>
      <c r="C434" s="33">
        <v>320963.33819000004</v>
      </c>
      <c r="D434" s="33">
        <v>54138.645899999996</v>
      </c>
      <c r="E434" s="33"/>
      <c r="F434" s="33">
        <v>775831.32863999985</v>
      </c>
      <c r="G434" s="33">
        <v>4769840.5920000002</v>
      </c>
      <c r="H434" s="33"/>
      <c r="I434" s="33">
        <v>1268496.1471199999</v>
      </c>
      <c r="J434" s="33">
        <v>2435817.9777500001</v>
      </c>
      <c r="K434" s="33"/>
      <c r="L434" s="33">
        <v>58741.493219999997</v>
      </c>
      <c r="M434" s="33">
        <v>10570.164000000001</v>
      </c>
      <c r="N434" s="33"/>
      <c r="O434" s="33">
        <f t="shared" ref="O434:O439" si="6">+L434+I434+F434+C434</f>
        <v>2424032.3071699999</v>
      </c>
      <c r="P434" s="33"/>
      <c r="Q434" s="33">
        <f t="shared" ref="Q434:Q445" si="7">+S434-O434</f>
        <v>1377576.9055399913</v>
      </c>
      <c r="R434" s="33"/>
      <c r="S434" s="24">
        <v>3801609.2127099913</v>
      </c>
      <c r="T434" s="40"/>
      <c r="U434" s="40"/>
    </row>
    <row r="435" spans="1:21" s="51" customFormat="1" x14ac:dyDescent="0.15">
      <c r="A435" s="31">
        <v>44593</v>
      </c>
      <c r="B435" s="36"/>
      <c r="C435" s="18">
        <v>370330.64892999997</v>
      </c>
      <c r="D435" s="18">
        <v>59507.698499999999</v>
      </c>
      <c r="E435" s="18"/>
      <c r="F435" s="18">
        <v>564570.4168799998</v>
      </c>
      <c r="G435" s="18">
        <v>4528719.3150000004</v>
      </c>
      <c r="H435" s="18"/>
      <c r="I435" s="18">
        <v>1427538.1932300003</v>
      </c>
      <c r="J435" s="18">
        <v>2427773.3039099998</v>
      </c>
      <c r="K435" s="18"/>
      <c r="L435" s="18">
        <v>59275.190860000002</v>
      </c>
      <c r="M435" s="18">
        <v>10672.487999999999</v>
      </c>
      <c r="N435" s="18"/>
      <c r="O435" s="18">
        <f t="shared" si="6"/>
        <v>2421714.4499000004</v>
      </c>
      <c r="P435" s="18"/>
      <c r="Q435" s="18">
        <f t="shared" si="7"/>
        <v>1787483.3966800058</v>
      </c>
      <c r="R435" s="18"/>
      <c r="S435" s="19">
        <v>4209197.8465800062</v>
      </c>
      <c r="U435" s="40"/>
    </row>
    <row r="436" spans="1:21" s="51" customFormat="1" x14ac:dyDescent="0.15">
      <c r="A436" s="56">
        <v>44621</v>
      </c>
      <c r="B436" s="41"/>
      <c r="C436" s="33">
        <v>399119.07773000008</v>
      </c>
      <c r="D436" s="33">
        <v>62068.914280000005</v>
      </c>
      <c r="E436" s="33"/>
      <c r="F436" s="33">
        <v>619868.65142999985</v>
      </c>
      <c r="G436" s="33">
        <v>3969534.8369999998</v>
      </c>
      <c r="H436" s="33"/>
      <c r="I436" s="33">
        <v>1832280.79841</v>
      </c>
      <c r="J436" s="33">
        <v>2665389.9202799997</v>
      </c>
      <c r="K436" s="33"/>
      <c r="L436" s="33">
        <v>60624.869729999999</v>
      </c>
      <c r="M436" s="33">
        <v>10464.451999999999</v>
      </c>
      <c r="N436" s="33"/>
      <c r="O436" s="33">
        <f t="shared" si="6"/>
        <v>2911893.3972999998</v>
      </c>
      <c r="P436" s="33"/>
      <c r="Q436" s="33">
        <f t="shared" si="7"/>
        <v>1868316.2747499808</v>
      </c>
      <c r="R436" s="33"/>
      <c r="S436" s="24">
        <v>4780209.6720499806</v>
      </c>
      <c r="T436" s="40"/>
      <c r="U436" s="40"/>
    </row>
    <row r="437" spans="1:21" s="51" customFormat="1" x14ac:dyDescent="0.15">
      <c r="A437" s="31">
        <v>44652</v>
      </c>
      <c r="B437" s="36"/>
      <c r="C437" s="18">
        <v>315190.74976000009</v>
      </c>
      <c r="D437" s="18">
        <v>48519.220999999998</v>
      </c>
      <c r="E437" s="18"/>
      <c r="F437" s="18">
        <v>1319487.3975300004</v>
      </c>
      <c r="G437" s="18">
        <v>7556021.6040000003</v>
      </c>
      <c r="H437" s="18"/>
      <c r="I437" s="18">
        <v>1952119.8558600002</v>
      </c>
      <c r="J437" s="18">
        <v>2939730.6720700003</v>
      </c>
      <c r="K437" s="18"/>
      <c r="L437" s="18">
        <v>111807.32531999997</v>
      </c>
      <c r="M437" s="18">
        <v>17404.661</v>
      </c>
      <c r="N437" s="18"/>
      <c r="O437" s="18">
        <f t="shared" si="6"/>
        <v>3698605.328470001</v>
      </c>
      <c r="P437" s="18"/>
      <c r="Q437" s="18">
        <f t="shared" si="7"/>
        <v>1761925.9858599482</v>
      </c>
      <c r="R437" s="18"/>
      <c r="S437" s="19">
        <v>5460531.3143299492</v>
      </c>
      <c r="T437" s="40"/>
      <c r="U437" s="40"/>
    </row>
    <row r="438" spans="1:21" s="51" customFormat="1" x14ac:dyDescent="0.15">
      <c r="A438" s="56">
        <v>44682</v>
      </c>
      <c r="B438" s="41"/>
      <c r="C438" s="33">
        <v>262815.98178000009</v>
      </c>
      <c r="D438" s="33">
        <v>40787.978370000004</v>
      </c>
      <c r="E438" s="33"/>
      <c r="F438" s="33">
        <v>539326.60469000007</v>
      </c>
      <c r="G438" s="33">
        <v>2774226.4362200005</v>
      </c>
      <c r="H438" s="33"/>
      <c r="I438" s="33">
        <v>1858822.88846</v>
      </c>
      <c r="J438" s="33">
        <v>2659079.4361700001</v>
      </c>
      <c r="K438" s="33"/>
      <c r="L438" s="33">
        <v>79731.611080000002</v>
      </c>
      <c r="M438" s="33">
        <v>10030.671</v>
      </c>
      <c r="N438" s="33"/>
      <c r="O438" s="33">
        <f t="shared" si="6"/>
        <v>2740697.0860100002</v>
      </c>
      <c r="P438" s="33"/>
      <c r="Q438" s="33">
        <f t="shared" si="7"/>
        <v>1921823.4578200239</v>
      </c>
      <c r="R438" s="33"/>
      <c r="S438" s="24">
        <v>4662520.5438300241</v>
      </c>
      <c r="T438" s="40"/>
      <c r="U438" s="40"/>
    </row>
    <row r="439" spans="1:21" s="51" customFormat="1" x14ac:dyDescent="0.15">
      <c r="A439" s="31">
        <v>44713</v>
      </c>
      <c r="B439" s="36"/>
      <c r="C439" s="18">
        <v>352504.16820000007</v>
      </c>
      <c r="D439" s="18">
        <v>54566.665159999997</v>
      </c>
      <c r="E439" s="18"/>
      <c r="F439" s="18">
        <v>1510818.1191300002</v>
      </c>
      <c r="G439" s="18">
        <v>6256375.2759999996</v>
      </c>
      <c r="H439" s="18"/>
      <c r="I439" s="18">
        <v>1710193.3875500001</v>
      </c>
      <c r="J439" s="18">
        <v>2345689.0016899998</v>
      </c>
      <c r="K439" s="18"/>
      <c r="L439" s="18">
        <v>134113.96699000002</v>
      </c>
      <c r="M439" s="18">
        <v>15247.25</v>
      </c>
      <c r="N439" s="18"/>
      <c r="O439" s="18">
        <f t="shared" si="6"/>
        <v>3707629.6418700004</v>
      </c>
      <c r="P439" s="18"/>
      <c r="Q439" s="18">
        <f t="shared" si="7"/>
        <v>1789986.8602100052</v>
      </c>
      <c r="R439" s="18"/>
      <c r="S439" s="19">
        <v>5497616.5020800056</v>
      </c>
      <c r="T439" s="40"/>
      <c r="U439" s="40"/>
    </row>
    <row r="440" spans="1:21" s="51" customFormat="1" x14ac:dyDescent="0.15">
      <c r="A440" s="56">
        <v>44743</v>
      </c>
      <c r="B440" s="41"/>
      <c r="C440" s="33">
        <v>379143.04024000018</v>
      </c>
      <c r="D440" s="33">
        <v>58466.5766</v>
      </c>
      <c r="E440" s="33"/>
      <c r="F440" s="33">
        <v>1809652.5583000001</v>
      </c>
      <c r="G440" s="33">
        <v>7163179.3310000002</v>
      </c>
      <c r="H440" s="33"/>
      <c r="I440" s="33">
        <v>1839725.1859800001</v>
      </c>
      <c r="J440" s="33">
        <v>2685452.68891</v>
      </c>
      <c r="K440" s="33"/>
      <c r="L440" s="33">
        <v>80691.062810000003</v>
      </c>
      <c r="M440" s="33">
        <v>9396.8340000000007</v>
      </c>
      <c r="N440" s="33"/>
      <c r="O440" s="33">
        <f>+L440+I440+F440+C440</f>
        <v>4109211.8473300003</v>
      </c>
      <c r="P440" s="33"/>
      <c r="Q440" s="33">
        <f t="shared" si="7"/>
        <v>1804469.9483300038</v>
      </c>
      <c r="R440" s="33"/>
      <c r="S440" s="24">
        <v>5913681.795660004</v>
      </c>
      <c r="T440" s="40"/>
      <c r="U440" s="40"/>
    </row>
    <row r="441" spans="1:21" s="51" customFormat="1" x14ac:dyDescent="0.15">
      <c r="A441" s="31">
        <v>44774</v>
      </c>
      <c r="B441" s="36"/>
      <c r="C441" s="18">
        <v>308379.74056000018</v>
      </c>
      <c r="D441" s="18">
        <v>47186.849000000002</v>
      </c>
      <c r="E441" s="18"/>
      <c r="F441" s="18">
        <v>709379.02650000004</v>
      </c>
      <c r="G441" s="18">
        <v>3460752.5860000001</v>
      </c>
      <c r="H441" s="18"/>
      <c r="I441" s="18">
        <v>1515488.1755000001</v>
      </c>
      <c r="J441" s="18">
        <v>2569955.1869200002</v>
      </c>
      <c r="K441" s="18"/>
      <c r="L441" s="18">
        <v>78582.184840000002</v>
      </c>
      <c r="M441" s="18">
        <v>12551.745000000001</v>
      </c>
      <c r="N441" s="18"/>
      <c r="O441" s="18">
        <f>+L441+I441+F441+C441</f>
        <v>2611829.1274000006</v>
      </c>
      <c r="P441" s="18"/>
      <c r="Q441" s="18">
        <f t="shared" si="7"/>
        <v>1776907.5216900166</v>
      </c>
      <c r="R441" s="18"/>
      <c r="S441" s="19">
        <v>4388736.6490900172</v>
      </c>
      <c r="T441" s="40"/>
      <c r="U441" s="40"/>
    </row>
    <row r="442" spans="1:21" s="51" customFormat="1" x14ac:dyDescent="0.15">
      <c r="A442" s="56">
        <v>44805</v>
      </c>
      <c r="B442" s="41"/>
      <c r="C442" s="33">
        <v>323947.39062000008</v>
      </c>
      <c r="D442" s="33">
        <v>49514.820799999994</v>
      </c>
      <c r="E442" s="33"/>
      <c r="F442" s="33">
        <v>1246016.3653800001</v>
      </c>
      <c r="G442" s="33">
        <v>5650226.9040000001</v>
      </c>
      <c r="H442" s="33"/>
      <c r="I442" s="33">
        <v>1344261.4866800001</v>
      </c>
      <c r="J442" s="33">
        <v>2496833.5776900002</v>
      </c>
      <c r="K442" s="33"/>
      <c r="L442" s="33">
        <v>81233.440890000013</v>
      </c>
      <c r="M442" s="33">
        <v>14564.483</v>
      </c>
      <c r="N442" s="33"/>
      <c r="O442" s="33">
        <f>+L442+I442+F442+C442</f>
        <v>2995458.6835700003</v>
      </c>
      <c r="P442" s="33"/>
      <c r="Q442" s="33">
        <f t="shared" si="7"/>
        <v>1783060.8933599954</v>
      </c>
      <c r="R442" s="33"/>
      <c r="S442" s="24">
        <v>4778519.5769299958</v>
      </c>
      <c r="T442" s="40"/>
      <c r="U442" s="40"/>
    </row>
    <row r="443" spans="1:21" s="51" customFormat="1" x14ac:dyDescent="0.15">
      <c r="A443" s="31">
        <v>44835</v>
      </c>
      <c r="B443" s="36"/>
      <c r="C443" s="18">
        <v>312021.75089999998</v>
      </c>
      <c r="D443" s="18">
        <v>46876.463600000003</v>
      </c>
      <c r="E443" s="18"/>
      <c r="F443" s="18">
        <v>977909.89923999994</v>
      </c>
      <c r="G443" s="18">
        <v>4400966.0149999997</v>
      </c>
      <c r="H443" s="18"/>
      <c r="I443" s="18">
        <v>1200959.5300399999</v>
      </c>
      <c r="J443" s="18">
        <v>2309857.2080600001</v>
      </c>
      <c r="K443" s="18"/>
      <c r="L443" s="18">
        <v>47420.98670999999</v>
      </c>
      <c r="M443" s="18">
        <v>9460.8690000000006</v>
      </c>
      <c r="N443" s="18"/>
      <c r="O443" s="18">
        <f>+L443+I443+F443+C443</f>
        <v>2538312.1668899995</v>
      </c>
      <c r="P443" s="18"/>
      <c r="Q443" s="18">
        <f t="shared" si="7"/>
        <v>1674870.1105500036</v>
      </c>
      <c r="R443" s="18"/>
      <c r="S443" s="19">
        <v>4213182.2774400031</v>
      </c>
      <c r="T443" s="40"/>
      <c r="U443" s="40"/>
    </row>
    <row r="444" spans="1:21" s="51" customFormat="1" x14ac:dyDescent="0.15">
      <c r="A444" s="56">
        <v>44866</v>
      </c>
      <c r="B444" s="41"/>
      <c r="C444" s="33">
        <v>281205.25210999977</v>
      </c>
      <c r="D444" s="33">
        <v>44083.163999999997</v>
      </c>
      <c r="E444" s="33"/>
      <c r="F444" s="33">
        <v>1084664.1349399998</v>
      </c>
      <c r="G444" s="33">
        <v>4969906.8456000006</v>
      </c>
      <c r="H444" s="33"/>
      <c r="I444" s="33">
        <v>1453930.9647800003</v>
      </c>
      <c r="J444" s="33">
        <v>2753485.7014499996</v>
      </c>
      <c r="K444" s="33"/>
      <c r="L444" s="33">
        <v>49854.129489999992</v>
      </c>
      <c r="M444" s="33">
        <v>9882.2919999999995</v>
      </c>
      <c r="N444" s="33"/>
      <c r="O444" s="33">
        <f>+L444+I444+F444+C444</f>
        <v>2869654.4813199998</v>
      </c>
      <c r="P444" s="33"/>
      <c r="Q444" s="33">
        <f t="shared" si="7"/>
        <v>1692593.1484899973</v>
      </c>
      <c r="R444" s="33"/>
      <c r="S444" s="24">
        <v>4562247.629809997</v>
      </c>
      <c r="T444" s="40"/>
      <c r="U444" s="40"/>
    </row>
    <row r="445" spans="1:21" s="51" customFormat="1" x14ac:dyDescent="0.15">
      <c r="A445" s="31">
        <v>44896</v>
      </c>
      <c r="B445" s="36"/>
      <c r="C445" s="18">
        <v>336698.50393000006</v>
      </c>
      <c r="D445" s="18">
        <v>59090.6754</v>
      </c>
      <c r="E445" s="18"/>
      <c r="F445" s="18">
        <v>1131302.3938400003</v>
      </c>
      <c r="G445" s="18">
        <v>5435280.04</v>
      </c>
      <c r="H445" s="18"/>
      <c r="I445" s="18">
        <v>1320217.38968</v>
      </c>
      <c r="J445" s="18">
        <v>2844710.4468200002</v>
      </c>
      <c r="K445" s="18"/>
      <c r="L445" s="18">
        <v>66361.26651999999</v>
      </c>
      <c r="M445" s="18">
        <v>13762.654</v>
      </c>
      <c r="N445" s="18"/>
      <c r="O445" s="18">
        <f>C445+F445+I445+L445</f>
        <v>2854579.5539700007</v>
      </c>
      <c r="P445" s="18"/>
      <c r="Q445" s="18">
        <f t="shared" si="7"/>
        <v>1787504.0732400017</v>
      </c>
      <c r="R445" s="18"/>
      <c r="S445" s="19">
        <v>4642083.6272100024</v>
      </c>
      <c r="T445" s="40"/>
      <c r="U445" s="40"/>
    </row>
    <row r="446" spans="1:21" s="51" customFormat="1" x14ac:dyDescent="0.15">
      <c r="A446" s="31"/>
      <c r="B446" s="36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9"/>
      <c r="T446" s="40"/>
      <c r="U446" s="40"/>
    </row>
    <row r="447" spans="1:21" s="51" customFormat="1" x14ac:dyDescent="0.15">
      <c r="A447" s="34" t="s">
        <v>42</v>
      </c>
      <c r="B447" s="36"/>
      <c r="C447" s="35">
        <f>SUM(C434:C445)</f>
        <v>3962319.6429500002</v>
      </c>
      <c r="D447" s="35">
        <f t="shared" ref="D447:R447" si="8">SUM(D434:D445)</f>
        <v>624807.67261000001</v>
      </c>
      <c r="E447" s="35">
        <f t="shared" si="8"/>
        <v>0</v>
      </c>
      <c r="F447" s="35">
        <f t="shared" si="8"/>
        <v>12288826.896500001</v>
      </c>
      <c r="G447" s="35">
        <f t="shared" si="8"/>
        <v>60935029.781820007</v>
      </c>
      <c r="H447" s="35">
        <f t="shared" si="8"/>
        <v>0</v>
      </c>
      <c r="I447" s="35">
        <f>SUM(I434:I445)</f>
        <v>18724034.003289998</v>
      </c>
      <c r="J447" s="35">
        <f>SUM(J434:J445)</f>
        <v>31133775.121720001</v>
      </c>
      <c r="K447" s="35">
        <f t="shared" si="8"/>
        <v>0</v>
      </c>
      <c r="L447" s="35">
        <f t="shared" si="8"/>
        <v>908437.52845999994</v>
      </c>
      <c r="M447" s="35">
        <f t="shared" si="8"/>
        <v>144008.56299999999</v>
      </c>
      <c r="N447" s="35">
        <f t="shared" si="8"/>
        <v>0</v>
      </c>
      <c r="O447" s="35">
        <f t="shared" si="8"/>
        <v>35883618.071200006</v>
      </c>
      <c r="P447" s="35">
        <f t="shared" si="8"/>
        <v>0</v>
      </c>
      <c r="Q447" s="35">
        <f t="shared" si="8"/>
        <v>21026518.576519974</v>
      </c>
      <c r="R447" s="35">
        <f t="shared" si="8"/>
        <v>0</v>
      </c>
      <c r="S447" s="30">
        <f>SUM(S434:S445)</f>
        <v>56910136.647719979</v>
      </c>
      <c r="T447" s="40"/>
      <c r="U447" s="40"/>
    </row>
    <row r="448" spans="1:21" s="51" customFormat="1" x14ac:dyDescent="0.15">
      <c r="A448" s="56">
        <v>44927</v>
      </c>
      <c r="B448" s="41"/>
      <c r="C448" s="33">
        <v>241349.47965999963</v>
      </c>
      <c r="D448" s="33">
        <v>45998.423820000004</v>
      </c>
      <c r="E448" s="33"/>
      <c r="F448" s="33">
        <v>909713.46447999962</v>
      </c>
      <c r="G448" s="33">
        <v>4393209.1390000004</v>
      </c>
      <c r="H448" s="33"/>
      <c r="I448" s="33">
        <v>1025698.2753399989</v>
      </c>
      <c r="J448" s="33">
        <v>2276161.1520899991</v>
      </c>
      <c r="K448" s="33"/>
      <c r="L448" s="33">
        <v>100433.60714000004</v>
      </c>
      <c r="M448" s="33">
        <v>17669.894</v>
      </c>
      <c r="N448" s="33"/>
      <c r="O448" s="33">
        <v>2277194.8266199981</v>
      </c>
      <c r="P448" s="33"/>
      <c r="Q448" s="33">
        <v>1418993.1761100302</v>
      </c>
      <c r="R448" s="33"/>
      <c r="S448" s="24">
        <v>3696188.0027300282</v>
      </c>
      <c r="T448" s="40"/>
      <c r="U448" s="58"/>
    </row>
    <row r="449" spans="1:21" s="51" customFormat="1" ht="15" x14ac:dyDescent="0.2">
      <c r="A449" s="31">
        <v>44958</v>
      </c>
      <c r="B449" s="36"/>
      <c r="C449" s="18">
        <v>250106.24022999994</v>
      </c>
      <c r="D449" s="18">
        <v>48954.093500000003</v>
      </c>
      <c r="E449" s="18"/>
      <c r="F449" s="18">
        <v>987019.72177000029</v>
      </c>
      <c r="G449" s="18">
        <v>4695996.2926000003</v>
      </c>
      <c r="H449" s="18"/>
      <c r="I449" s="18">
        <v>1264233.1383000014</v>
      </c>
      <c r="J449" s="18">
        <v>2810935.7736600009</v>
      </c>
      <c r="K449" s="18"/>
      <c r="L449" s="18">
        <v>42209.03865000001</v>
      </c>
      <c r="M449" s="18">
        <v>6906.1080000000002</v>
      </c>
      <c r="N449" s="18"/>
      <c r="O449" s="18">
        <v>2543568.1389500019</v>
      </c>
      <c r="P449" s="18"/>
      <c r="Q449" s="18">
        <v>1658665.8381399647</v>
      </c>
      <c r="R449" s="18"/>
      <c r="S449" s="19">
        <v>4202233.9770899666</v>
      </c>
      <c r="T449" s="59"/>
      <c r="U449" s="58"/>
    </row>
    <row r="450" spans="1:21" s="51" customFormat="1" x14ac:dyDescent="0.15">
      <c r="A450" s="56">
        <v>44986</v>
      </c>
      <c r="B450" s="41"/>
      <c r="C450" s="33">
        <v>279267.56866999995</v>
      </c>
      <c r="D450" s="33">
        <v>53931.993000000002</v>
      </c>
      <c r="E450" s="33"/>
      <c r="F450" s="33">
        <v>958393.8515100003</v>
      </c>
      <c r="G450" s="33">
        <v>5025521.4560000002</v>
      </c>
      <c r="H450" s="33"/>
      <c r="I450" s="33">
        <v>1169865.4128100006</v>
      </c>
      <c r="J450" s="33">
        <v>2630001.3851600038</v>
      </c>
      <c r="K450" s="33"/>
      <c r="L450" s="33">
        <v>62562.480709999989</v>
      </c>
      <c r="M450" s="33">
        <v>11543.115</v>
      </c>
      <c r="N450" s="33"/>
      <c r="O450" s="33">
        <v>2470089.3137000008</v>
      </c>
      <c r="P450" s="33"/>
      <c r="Q450" s="33">
        <v>1961822.0446400167</v>
      </c>
      <c r="R450" s="33"/>
      <c r="S450" s="24">
        <v>4431911.3583400175</v>
      </c>
      <c r="T450" s="40"/>
      <c r="U450" s="58"/>
    </row>
    <row r="451" spans="1:21" s="51" customFormat="1" x14ac:dyDescent="0.15">
      <c r="A451" s="31">
        <v>45017</v>
      </c>
      <c r="B451" s="36"/>
      <c r="C451" s="18">
        <v>203471.48693999957</v>
      </c>
      <c r="D451" s="18">
        <v>38720.742460000001</v>
      </c>
      <c r="E451" s="18"/>
      <c r="F451" s="18">
        <v>543985.21731999994</v>
      </c>
      <c r="G451" s="18">
        <v>3090907.895</v>
      </c>
      <c r="H451" s="18"/>
      <c r="I451" s="18">
        <v>1289117.9177400002</v>
      </c>
      <c r="J451" s="18">
        <v>2821280.1201700023</v>
      </c>
      <c r="K451" s="18"/>
      <c r="L451" s="18">
        <v>47707.22245999999</v>
      </c>
      <c r="M451" s="18">
        <v>8205.0630000000001</v>
      </c>
      <c r="N451" s="18"/>
      <c r="O451" s="18">
        <v>2084281.8444599998</v>
      </c>
      <c r="P451" s="18"/>
      <c r="Q451" s="18">
        <v>1654931.9880299475</v>
      </c>
      <c r="R451" s="18"/>
      <c r="S451" s="19">
        <v>3739213.8324899473</v>
      </c>
      <c r="T451" s="40"/>
      <c r="U451" s="58"/>
    </row>
    <row r="452" spans="1:21" s="51" customFormat="1" x14ac:dyDescent="0.15">
      <c r="A452" s="56">
        <v>45047</v>
      </c>
      <c r="B452" s="41"/>
      <c r="C452" s="33">
        <v>241952.05254999973</v>
      </c>
      <c r="D452" s="33">
        <v>45756.106399999997</v>
      </c>
      <c r="E452" s="33"/>
      <c r="F452" s="33">
        <v>914939.4798299995</v>
      </c>
      <c r="G452" s="33">
        <v>5665968.8279099995</v>
      </c>
      <c r="H452" s="33"/>
      <c r="I452" s="33">
        <v>1191866.3341599996</v>
      </c>
      <c r="J452" s="33">
        <v>2768475.6223999988</v>
      </c>
      <c r="K452" s="33"/>
      <c r="L452" s="33">
        <v>80116.365099999995</v>
      </c>
      <c r="M452" s="33">
        <v>17002.984</v>
      </c>
      <c r="N452" s="33"/>
      <c r="O452" s="33">
        <v>2428874.231639999</v>
      </c>
      <c r="P452" s="33"/>
      <c r="Q452" s="33">
        <v>2068988.1826699721</v>
      </c>
      <c r="R452" s="33"/>
      <c r="S452" s="24">
        <v>4497862.414309971</v>
      </c>
      <c r="T452" s="40"/>
      <c r="U452" s="58"/>
    </row>
    <row r="453" spans="1:21" s="51" customFormat="1" x14ac:dyDescent="0.15">
      <c r="A453" s="31">
        <v>45078</v>
      </c>
      <c r="B453" s="36"/>
      <c r="C453" s="18">
        <v>211874.16779999953</v>
      </c>
      <c r="D453" s="18">
        <v>39997.09605</v>
      </c>
      <c r="E453" s="18"/>
      <c r="F453" s="18">
        <v>777418.20690000034</v>
      </c>
      <c r="G453" s="18">
        <v>5178975.9919999996</v>
      </c>
      <c r="H453" s="18"/>
      <c r="I453" s="18">
        <v>1152882.8869499997</v>
      </c>
      <c r="J453" s="18">
        <v>2675009.5729200006</v>
      </c>
      <c r="K453" s="18"/>
      <c r="L453" s="18">
        <v>49863.562259999992</v>
      </c>
      <c r="M453" s="18">
        <v>11110.86</v>
      </c>
      <c r="N453" s="18"/>
      <c r="O453" s="18">
        <v>2192038.8239099998</v>
      </c>
      <c r="P453" s="18"/>
      <c r="Q453" s="18">
        <v>1793942.6102299565</v>
      </c>
      <c r="R453" s="18"/>
      <c r="S453" s="19">
        <v>3985981.4341399563</v>
      </c>
      <c r="T453" s="40"/>
      <c r="U453" s="58"/>
    </row>
    <row r="454" spans="1:21" s="51" customFormat="1" x14ac:dyDescent="0.15">
      <c r="A454" s="31"/>
      <c r="B454" s="36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9"/>
      <c r="T454" s="58"/>
      <c r="U454" s="58"/>
    </row>
    <row r="455" spans="1:21" s="51" customFormat="1" x14ac:dyDescent="0.15">
      <c r="A455" s="34" t="s">
        <v>43</v>
      </c>
      <c r="B455" s="36"/>
      <c r="C455" s="35">
        <v>1428020.9958499987</v>
      </c>
      <c r="D455" s="35">
        <v>273358.45523000002</v>
      </c>
      <c r="E455" s="35"/>
      <c r="F455" s="35">
        <v>5091469.9418099951</v>
      </c>
      <c r="G455" s="35">
        <v>28050579.602509998</v>
      </c>
      <c r="H455" s="35"/>
      <c r="I455" s="35">
        <v>7093663.965299991</v>
      </c>
      <c r="J455" s="35">
        <v>15981863.626399996</v>
      </c>
      <c r="K455" s="35"/>
      <c r="L455" s="35">
        <v>382892.2763200003</v>
      </c>
      <c r="M455" s="35">
        <v>72438.024000000005</v>
      </c>
      <c r="N455" s="35"/>
      <c r="O455" s="35">
        <v>13996047.179279985</v>
      </c>
      <c r="P455" s="35"/>
      <c r="Q455" s="35">
        <v>10557343.839820208</v>
      </c>
      <c r="R455" s="35"/>
      <c r="S455" s="60">
        <v>24553391.019100193</v>
      </c>
      <c r="T455" s="40"/>
      <c r="U455" s="58"/>
    </row>
    <row r="456" spans="1:21" x14ac:dyDescent="0.15">
      <c r="A456" s="61" t="s">
        <v>44</v>
      </c>
      <c r="B456" s="62"/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4"/>
    </row>
    <row r="457" spans="1:21" x14ac:dyDescent="0.15">
      <c r="A457" s="65" t="s">
        <v>45</v>
      </c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1"/>
      <c r="P457" s="20"/>
      <c r="Q457" s="21"/>
      <c r="S457" s="2"/>
    </row>
    <row r="458" spans="1:21" s="66" customFormat="1" x14ac:dyDescent="0.2">
      <c r="A458" s="66" t="s">
        <v>46</v>
      </c>
      <c r="S458" s="67"/>
    </row>
    <row r="459" spans="1:21" ht="14" x14ac:dyDescent="0.15">
      <c r="A459" s="68" t="s">
        <v>48</v>
      </c>
      <c r="B459" s="69"/>
      <c r="C459" s="70"/>
      <c r="D459" s="70"/>
      <c r="E459" s="70"/>
      <c r="F459" s="70"/>
      <c r="G459" s="70"/>
      <c r="H459" s="70"/>
      <c r="I459" s="71"/>
      <c r="J459" s="71"/>
      <c r="K459" s="72"/>
      <c r="L459" s="73"/>
      <c r="M459" s="73"/>
      <c r="N459" s="70"/>
      <c r="O459" s="70"/>
      <c r="P459" s="70"/>
      <c r="Q459" s="70"/>
      <c r="R459" s="70"/>
      <c r="S459" s="74"/>
    </row>
    <row r="460" spans="1:21" ht="15" x14ac:dyDescent="0.2">
      <c r="A460" s="75"/>
      <c r="C460" s="25"/>
      <c r="D460" s="25"/>
      <c r="E460" s="25">
        <f>+E320-E459</f>
        <v>0</v>
      </c>
      <c r="F460" s="25"/>
      <c r="G460" s="25"/>
      <c r="H460" s="25"/>
      <c r="I460" s="193">
        <f>I447/S447</f>
        <v>0.32901052617732818</v>
      </c>
      <c r="J460" s="57"/>
      <c r="K460" s="76"/>
      <c r="L460" s="3"/>
      <c r="M460" s="3"/>
      <c r="N460" s="25"/>
      <c r="O460" s="25"/>
      <c r="P460" s="25"/>
      <c r="Q460" s="25"/>
      <c r="R460" s="25"/>
      <c r="S460" s="25"/>
    </row>
    <row r="461" spans="1:21" ht="20" x14ac:dyDescent="0.2">
      <c r="C461" s="25"/>
      <c r="D461" s="77"/>
      <c r="E461" s="77"/>
      <c r="F461" s="25"/>
      <c r="G461" s="77"/>
      <c r="H461" s="77"/>
      <c r="I461" s="57"/>
      <c r="J461" s="57"/>
      <c r="K461" s="76"/>
      <c r="L461" s="3"/>
      <c r="M461" s="3"/>
      <c r="N461" s="78"/>
      <c r="O461" s="77"/>
      <c r="P461" s="79"/>
      <c r="Q461" s="77"/>
      <c r="R461" s="77"/>
      <c r="S461" s="37"/>
      <c r="T461" s="40"/>
    </row>
    <row r="462" spans="1:21" ht="15" x14ac:dyDescent="0.2">
      <c r="C462" s="80"/>
      <c r="D462" s="76"/>
      <c r="F462" s="25"/>
      <c r="G462" s="21"/>
      <c r="I462" s="57"/>
      <c r="J462" s="57"/>
      <c r="K462" s="76"/>
      <c r="L462" s="3"/>
      <c r="M462" s="3"/>
      <c r="Q462" s="21"/>
      <c r="S462" s="37"/>
      <c r="T462" s="40"/>
    </row>
    <row r="463" spans="1:21" ht="15" x14ac:dyDescent="0.2">
      <c r="C463" s="25"/>
      <c r="D463" s="77"/>
      <c r="E463" s="77"/>
      <c r="F463" s="25"/>
      <c r="G463" s="77"/>
      <c r="H463" s="77"/>
      <c r="I463" s="57"/>
      <c r="J463" s="57"/>
      <c r="K463" s="76"/>
      <c r="L463" s="3"/>
      <c r="M463" s="3"/>
      <c r="O463" s="21"/>
      <c r="P463" s="21"/>
      <c r="Q463" s="81"/>
      <c r="R463" s="21"/>
      <c r="S463" s="37"/>
      <c r="T463" s="40"/>
    </row>
    <row r="464" spans="1:21" ht="15" x14ac:dyDescent="0.2">
      <c r="C464" s="25"/>
      <c r="F464" s="25"/>
      <c r="I464" s="57"/>
      <c r="J464" s="57"/>
      <c r="K464" s="76"/>
      <c r="L464" s="3"/>
      <c r="M464" s="3"/>
      <c r="S464" s="37"/>
      <c r="T464" s="40"/>
    </row>
    <row r="465" spans="3:20" ht="15" x14ac:dyDescent="0.2">
      <c r="I465" s="57"/>
      <c r="J465" s="57"/>
      <c r="K465" s="76"/>
      <c r="L465" s="3"/>
      <c r="M465" s="3"/>
      <c r="S465" s="37"/>
      <c r="T465" s="40"/>
    </row>
    <row r="466" spans="3:20" ht="15" x14ac:dyDescent="0.2">
      <c r="I466" s="57"/>
      <c r="J466" s="57"/>
      <c r="K466" s="76"/>
      <c r="L466" s="3"/>
      <c r="M466" s="3"/>
      <c r="S466" s="37"/>
      <c r="T466" s="40"/>
    </row>
    <row r="467" spans="3:20" ht="15" x14ac:dyDescent="0.2">
      <c r="I467" s="57"/>
      <c r="J467" s="57"/>
      <c r="K467" s="76"/>
      <c r="L467" s="3"/>
      <c r="M467" s="3"/>
      <c r="S467" s="37"/>
      <c r="T467" s="40"/>
    </row>
    <row r="468" spans="3:20" ht="15" x14ac:dyDescent="0.2">
      <c r="I468" s="57"/>
      <c r="J468" s="57"/>
      <c r="K468" s="76"/>
      <c r="L468" s="3"/>
      <c r="M468" s="3"/>
      <c r="S468" s="37"/>
      <c r="T468" s="40"/>
    </row>
    <row r="469" spans="3:20" ht="15" x14ac:dyDescent="0.2">
      <c r="I469" s="57"/>
      <c r="J469" s="57"/>
      <c r="K469" s="76"/>
      <c r="L469" s="3"/>
      <c r="M469" s="3"/>
      <c r="S469" s="37"/>
      <c r="T469" s="40"/>
    </row>
    <row r="470" spans="3:20" ht="15" x14ac:dyDescent="0.2">
      <c r="I470" s="57"/>
      <c r="J470" s="57"/>
      <c r="K470" s="76"/>
      <c r="L470" s="3"/>
      <c r="M470" s="3"/>
    </row>
    <row r="471" spans="3:20" x14ac:dyDescent="0.15"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>
        <f t="shared" ref="N471:N478" si="9">+N461-N406</f>
        <v>0</v>
      </c>
    </row>
    <row r="472" spans="3:20" x14ac:dyDescent="0.15"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>
        <f t="shared" si="9"/>
        <v>0</v>
      </c>
    </row>
    <row r="473" spans="3:20" x14ac:dyDescent="0.15"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>
        <f t="shared" si="9"/>
        <v>0</v>
      </c>
    </row>
    <row r="474" spans="3:20" x14ac:dyDescent="0.15"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>
        <f t="shared" si="9"/>
        <v>0</v>
      </c>
    </row>
    <row r="475" spans="3:20" x14ac:dyDescent="0.15"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>
        <f t="shared" si="9"/>
        <v>0</v>
      </c>
    </row>
    <row r="476" spans="3:20" x14ac:dyDescent="0.15"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>
        <f t="shared" si="9"/>
        <v>0</v>
      </c>
    </row>
    <row r="477" spans="3:20" x14ac:dyDescent="0.15"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>
        <f t="shared" si="9"/>
        <v>0</v>
      </c>
    </row>
    <row r="478" spans="3:20" x14ac:dyDescent="0.15"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>
        <f t="shared" si="9"/>
        <v>0</v>
      </c>
    </row>
    <row r="479" spans="3:20" x14ac:dyDescent="0.15"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>
        <f t="shared" ref="N479" si="10">+N469-N431</f>
        <v>0</v>
      </c>
    </row>
    <row r="480" spans="3:20" ht="14" x14ac:dyDescent="0.15">
      <c r="I480" s="76"/>
      <c r="J480" s="76"/>
      <c r="K480" s="76"/>
      <c r="L480" s="76"/>
    </row>
    <row r="481" spans="9:12" ht="14" x14ac:dyDescent="0.15">
      <c r="I481" s="76"/>
      <c r="J481" s="76"/>
      <c r="K481" s="76"/>
      <c r="L481" s="76"/>
    </row>
    <row r="482" spans="9:12" ht="14" x14ac:dyDescent="0.15">
      <c r="I482" s="76"/>
      <c r="J482" s="76"/>
      <c r="K482" s="76"/>
      <c r="L482" s="76"/>
    </row>
    <row r="483" spans="9:12" ht="14" x14ac:dyDescent="0.15">
      <c r="I483" s="76"/>
      <c r="J483" s="76"/>
      <c r="K483" s="76"/>
      <c r="L483" s="76"/>
    </row>
    <row r="484" spans="9:12" ht="14" x14ac:dyDescent="0.15">
      <c r="I484" s="76"/>
      <c r="J484" s="76"/>
      <c r="K484" s="76"/>
      <c r="L484" s="76"/>
    </row>
    <row r="485" spans="9:12" ht="14" x14ac:dyDescent="0.15">
      <c r="I485" s="76"/>
      <c r="J485" s="76"/>
      <c r="K485" s="76"/>
      <c r="L485" s="76"/>
    </row>
    <row r="486" spans="9:12" ht="14" x14ac:dyDescent="0.15">
      <c r="I486" s="76"/>
      <c r="J486" s="76"/>
      <c r="K486" s="76"/>
      <c r="L486" s="76"/>
    </row>
    <row r="487" spans="9:12" ht="14" x14ac:dyDescent="0.15">
      <c r="I487" s="76"/>
      <c r="J487" s="76"/>
      <c r="K487" s="76"/>
      <c r="L487" s="76"/>
    </row>
    <row r="488" spans="9:12" ht="14" x14ac:dyDescent="0.15">
      <c r="I488" s="76"/>
      <c r="J488" s="76"/>
      <c r="K488" s="76"/>
      <c r="L488" s="76"/>
    </row>
    <row r="489" spans="9:12" ht="14" x14ac:dyDescent="0.15">
      <c r="I489" s="76"/>
      <c r="J489" s="76"/>
      <c r="K489" s="76"/>
      <c r="L489" s="76"/>
    </row>
    <row r="490" spans="9:12" ht="14" x14ac:dyDescent="0.15">
      <c r="I490" s="76"/>
      <c r="J490" s="76"/>
      <c r="K490" s="76"/>
      <c r="L490" s="76"/>
    </row>
    <row r="491" spans="9:12" ht="14" x14ac:dyDescent="0.15">
      <c r="I491" s="76"/>
      <c r="J491" s="76"/>
      <c r="K491" s="76"/>
      <c r="L491" s="76"/>
    </row>
    <row r="492" spans="9:12" ht="14" x14ac:dyDescent="0.15">
      <c r="I492" s="76"/>
      <c r="J492" s="76"/>
      <c r="K492" s="76"/>
      <c r="L492" s="76"/>
    </row>
    <row r="493" spans="9:12" ht="14" x14ac:dyDescent="0.15">
      <c r="I493" s="76"/>
      <c r="J493" s="76"/>
      <c r="K493" s="76"/>
      <c r="L493" s="76"/>
    </row>
    <row r="494" spans="9:12" ht="14" x14ac:dyDescent="0.15">
      <c r="I494" s="76"/>
      <c r="J494" s="76"/>
      <c r="K494" s="76"/>
      <c r="L494" s="76"/>
    </row>
    <row r="495" spans="9:12" ht="14" x14ac:dyDescent="0.15">
      <c r="I495" s="76"/>
      <c r="J495" s="76"/>
      <c r="K495" s="76"/>
      <c r="L495" s="76"/>
    </row>
    <row r="496" spans="9:12" ht="14" x14ac:dyDescent="0.15">
      <c r="I496" s="76"/>
      <c r="J496" s="76"/>
      <c r="K496" s="76"/>
      <c r="L496" s="76"/>
    </row>
    <row r="497" spans="9:12" ht="14" x14ac:dyDescent="0.15">
      <c r="I497" s="76"/>
      <c r="J497" s="76"/>
      <c r="K497" s="76"/>
      <c r="L497" s="76"/>
    </row>
    <row r="498" spans="9:12" ht="14" x14ac:dyDescent="0.15">
      <c r="I498" s="76"/>
      <c r="J498" s="76"/>
      <c r="K498" s="76"/>
      <c r="L498" s="76"/>
    </row>
    <row r="499" spans="9:12" ht="14" x14ac:dyDescent="0.15">
      <c r="I499" s="76"/>
      <c r="J499" s="76"/>
      <c r="K499" s="76"/>
      <c r="L499" s="76"/>
    </row>
    <row r="500" spans="9:12" ht="14" x14ac:dyDescent="0.15">
      <c r="I500" s="76"/>
      <c r="J500" s="76"/>
      <c r="K500" s="76"/>
      <c r="L500" s="76"/>
    </row>
    <row r="501" spans="9:12" ht="14" x14ac:dyDescent="0.15">
      <c r="I501" s="76"/>
      <c r="J501" s="76"/>
      <c r="K501" s="76"/>
      <c r="L501" s="76"/>
    </row>
    <row r="502" spans="9:12" ht="14" x14ac:dyDescent="0.15">
      <c r="I502" s="76"/>
      <c r="J502" s="76"/>
      <c r="K502" s="76"/>
      <c r="L502" s="76"/>
    </row>
    <row r="503" spans="9:12" ht="14" x14ac:dyDescent="0.15">
      <c r="I503" s="76"/>
      <c r="J503" s="76"/>
      <c r="K503" s="76"/>
      <c r="L503" s="76"/>
    </row>
    <row r="504" spans="9:12" ht="14" x14ac:dyDescent="0.15">
      <c r="I504" s="76"/>
      <c r="J504" s="76"/>
      <c r="K504" s="76"/>
      <c r="L504" s="76"/>
    </row>
    <row r="505" spans="9:12" ht="14" x14ac:dyDescent="0.15">
      <c r="I505" s="76"/>
      <c r="J505" s="76"/>
      <c r="K505" s="76"/>
      <c r="L505" s="76"/>
    </row>
    <row r="506" spans="9:12" ht="14" x14ac:dyDescent="0.15">
      <c r="I506" s="76"/>
      <c r="J506" s="76"/>
      <c r="K506" s="76"/>
      <c r="L506" s="76"/>
    </row>
    <row r="507" spans="9:12" ht="14" x14ac:dyDescent="0.15">
      <c r="I507" s="76"/>
      <c r="J507" s="76"/>
      <c r="K507" s="76"/>
      <c r="L507" s="76"/>
    </row>
    <row r="508" spans="9:12" ht="14" x14ac:dyDescent="0.15">
      <c r="I508" s="76"/>
      <c r="J508" s="76"/>
      <c r="K508" s="76"/>
      <c r="L508" s="76"/>
    </row>
    <row r="509" spans="9:12" ht="14" x14ac:dyDescent="0.15">
      <c r="I509" s="76"/>
      <c r="J509" s="76"/>
      <c r="K509" s="76"/>
      <c r="L509" s="76"/>
    </row>
    <row r="510" spans="9:12" ht="14" x14ac:dyDescent="0.15">
      <c r="I510" s="76"/>
      <c r="J510" s="76"/>
      <c r="K510" s="76"/>
      <c r="L510" s="76"/>
    </row>
    <row r="511" spans="9:12" ht="14" x14ac:dyDescent="0.15">
      <c r="I511" s="76"/>
      <c r="J511" s="76"/>
      <c r="K511" s="76"/>
      <c r="L511" s="76"/>
    </row>
    <row r="512" spans="9:12" ht="14" x14ac:dyDescent="0.15">
      <c r="I512" s="76"/>
      <c r="J512" s="76"/>
      <c r="K512" s="76"/>
      <c r="L512" s="76"/>
    </row>
    <row r="513" spans="9:12" ht="14" x14ac:dyDescent="0.15">
      <c r="I513" s="76"/>
      <c r="J513" s="76"/>
      <c r="K513" s="76"/>
      <c r="L513" s="76"/>
    </row>
    <row r="514" spans="9:12" ht="14" x14ac:dyDescent="0.15">
      <c r="I514" s="76"/>
      <c r="J514" s="76"/>
      <c r="K514" s="76"/>
      <c r="L514" s="76"/>
    </row>
    <row r="515" spans="9:12" ht="14" x14ac:dyDescent="0.15">
      <c r="I515" s="76"/>
      <c r="J515" s="76"/>
      <c r="K515" s="76"/>
      <c r="L515" s="76"/>
    </row>
    <row r="516" spans="9:12" ht="14" x14ac:dyDescent="0.15">
      <c r="I516" s="76"/>
      <c r="J516" s="76"/>
      <c r="K516" s="76"/>
      <c r="L516" s="76"/>
    </row>
    <row r="517" spans="9:12" ht="14" x14ac:dyDescent="0.15">
      <c r="I517" s="76"/>
      <c r="J517" s="76"/>
      <c r="K517" s="76"/>
      <c r="L517" s="76"/>
    </row>
    <row r="518" spans="9:12" ht="14" x14ac:dyDescent="0.15">
      <c r="I518" s="76"/>
      <c r="J518" s="76"/>
      <c r="K518" s="76"/>
      <c r="L518" s="76"/>
    </row>
    <row r="519" spans="9:12" ht="14" x14ac:dyDescent="0.15">
      <c r="I519" s="76"/>
      <c r="J519" s="76"/>
      <c r="K519" s="76"/>
      <c r="L519" s="76"/>
    </row>
    <row r="520" spans="9:12" ht="14" x14ac:dyDescent="0.15">
      <c r="I520" s="76"/>
      <c r="J520" s="76"/>
      <c r="K520" s="76"/>
      <c r="L520" s="76"/>
    </row>
    <row r="521" spans="9:12" ht="14" x14ac:dyDescent="0.15">
      <c r="I521" s="76"/>
      <c r="J521" s="76"/>
      <c r="K521" s="76"/>
      <c r="L521" s="76"/>
    </row>
    <row r="522" spans="9:12" ht="14" x14ac:dyDescent="0.15">
      <c r="I522" s="76"/>
      <c r="J522" s="76"/>
      <c r="K522" s="76"/>
      <c r="L522" s="76"/>
    </row>
    <row r="523" spans="9:12" ht="14" x14ac:dyDescent="0.15">
      <c r="I523" s="76"/>
      <c r="J523" s="76"/>
      <c r="K523" s="76"/>
      <c r="L523" s="76"/>
    </row>
    <row r="524" spans="9:12" ht="14" x14ac:dyDescent="0.15">
      <c r="I524" s="76"/>
      <c r="J524" s="76"/>
      <c r="K524" s="76"/>
      <c r="L524" s="76"/>
    </row>
    <row r="525" spans="9:12" ht="14" x14ac:dyDescent="0.15">
      <c r="I525" s="76"/>
      <c r="J525" s="76"/>
      <c r="K525" s="76"/>
      <c r="L525" s="76"/>
    </row>
    <row r="526" spans="9:12" ht="14" x14ac:dyDescent="0.15">
      <c r="I526" s="76"/>
      <c r="J526" s="76"/>
      <c r="K526" s="76"/>
      <c r="L526" s="76"/>
    </row>
    <row r="527" spans="9:12" ht="14" x14ac:dyDescent="0.15">
      <c r="I527" s="76"/>
      <c r="J527" s="76"/>
      <c r="K527" s="76"/>
      <c r="L527" s="76"/>
    </row>
    <row r="528" spans="9:12" ht="14" x14ac:dyDescent="0.15">
      <c r="I528" s="76"/>
      <c r="J528" s="76"/>
      <c r="K528" s="76"/>
      <c r="L528" s="76"/>
    </row>
    <row r="529" spans="9:12" ht="14" x14ac:dyDescent="0.15">
      <c r="I529" s="76"/>
      <c r="J529" s="76"/>
      <c r="K529" s="76"/>
      <c r="L529" s="76"/>
    </row>
    <row r="530" spans="9:12" ht="14" x14ac:dyDescent="0.15">
      <c r="I530" s="76"/>
      <c r="J530" s="76"/>
      <c r="K530" s="76"/>
      <c r="L530" s="76"/>
    </row>
    <row r="531" spans="9:12" ht="14" x14ac:dyDescent="0.15">
      <c r="I531" s="76"/>
      <c r="J531" s="76"/>
      <c r="K531" s="76"/>
      <c r="L531" s="76"/>
    </row>
    <row r="532" spans="9:12" ht="14" x14ac:dyDescent="0.15">
      <c r="I532" s="76"/>
      <c r="J532" s="76"/>
      <c r="K532" s="76"/>
      <c r="L532" s="76"/>
    </row>
    <row r="533" spans="9:12" ht="14" x14ac:dyDescent="0.15">
      <c r="I533" s="76"/>
      <c r="J533" s="76"/>
      <c r="K533" s="76"/>
      <c r="L533" s="76"/>
    </row>
    <row r="534" spans="9:12" ht="14" x14ac:dyDescent="0.15">
      <c r="I534" s="76"/>
      <c r="J534" s="76"/>
      <c r="K534" s="76"/>
      <c r="L534" s="76"/>
    </row>
    <row r="535" spans="9:12" ht="14" x14ac:dyDescent="0.15">
      <c r="I535" s="76"/>
      <c r="J535" s="76"/>
      <c r="K535" s="76"/>
      <c r="L535" s="76"/>
    </row>
    <row r="536" spans="9:12" ht="14" x14ac:dyDescent="0.15">
      <c r="I536" s="76"/>
      <c r="J536" s="76"/>
      <c r="K536" s="76"/>
      <c r="L536" s="76"/>
    </row>
    <row r="537" spans="9:12" ht="14" x14ac:dyDescent="0.15">
      <c r="I537" s="76"/>
      <c r="J537" s="76"/>
      <c r="K537" s="76"/>
      <c r="L537" s="76"/>
    </row>
    <row r="538" spans="9:12" ht="14" x14ac:dyDescent="0.15">
      <c r="I538" s="76"/>
      <c r="J538" s="76"/>
      <c r="K538" s="76"/>
      <c r="L538" s="76"/>
    </row>
    <row r="539" spans="9:12" ht="14" x14ac:dyDescent="0.15">
      <c r="I539" s="76"/>
      <c r="J539" s="76"/>
      <c r="K539" s="76"/>
      <c r="L539" s="76"/>
    </row>
    <row r="540" spans="9:12" ht="14" x14ac:dyDescent="0.15">
      <c r="I540" s="76"/>
      <c r="J540" s="76"/>
      <c r="K540" s="76"/>
      <c r="L540" s="76"/>
    </row>
    <row r="541" spans="9:12" ht="14" x14ac:dyDescent="0.15">
      <c r="I541" s="76"/>
      <c r="J541" s="76"/>
      <c r="K541" s="76"/>
      <c r="L541" s="76"/>
    </row>
    <row r="542" spans="9:12" ht="14" x14ac:dyDescent="0.15">
      <c r="I542" s="76"/>
      <c r="J542" s="76"/>
      <c r="K542" s="76"/>
      <c r="L542" s="76"/>
    </row>
    <row r="543" spans="9:12" ht="14" x14ac:dyDescent="0.15">
      <c r="I543" s="76"/>
      <c r="J543" s="76"/>
      <c r="K543" s="76"/>
      <c r="L543" s="76"/>
    </row>
    <row r="544" spans="9:12" ht="14" x14ac:dyDescent="0.15">
      <c r="I544" s="76"/>
      <c r="J544" s="76"/>
      <c r="K544" s="76"/>
      <c r="L544" s="76"/>
    </row>
    <row r="545" spans="9:12" ht="14" x14ac:dyDescent="0.15">
      <c r="I545" s="76"/>
      <c r="J545" s="76"/>
      <c r="K545" s="76"/>
      <c r="L545" s="76"/>
    </row>
    <row r="546" spans="9:12" ht="14" x14ac:dyDescent="0.15">
      <c r="I546" s="76"/>
      <c r="J546" s="76"/>
      <c r="K546" s="76"/>
      <c r="L546" s="76"/>
    </row>
    <row r="547" spans="9:12" ht="14" x14ac:dyDescent="0.15">
      <c r="I547" s="76"/>
      <c r="J547" s="76"/>
      <c r="K547" s="76"/>
      <c r="L547" s="76"/>
    </row>
    <row r="548" spans="9:12" ht="14" x14ac:dyDescent="0.15">
      <c r="I548" s="76"/>
      <c r="J548" s="76"/>
      <c r="K548" s="76"/>
      <c r="L548" s="76"/>
    </row>
    <row r="549" spans="9:12" ht="14" x14ac:dyDescent="0.15">
      <c r="I549" s="76"/>
      <c r="J549" s="76"/>
      <c r="K549" s="76"/>
      <c r="L549" s="76"/>
    </row>
    <row r="550" spans="9:12" ht="14" x14ac:dyDescent="0.15">
      <c r="I550" s="76"/>
      <c r="J550" s="76"/>
      <c r="K550" s="76"/>
      <c r="L550" s="76"/>
    </row>
    <row r="551" spans="9:12" ht="14" x14ac:dyDescent="0.15">
      <c r="I551" s="76"/>
      <c r="J551" s="76"/>
      <c r="K551" s="76"/>
      <c r="L551" s="76"/>
    </row>
    <row r="552" spans="9:12" ht="14" x14ac:dyDescent="0.15">
      <c r="I552" s="76"/>
      <c r="J552" s="76"/>
      <c r="K552" s="76"/>
      <c r="L552" s="76"/>
    </row>
    <row r="553" spans="9:12" ht="14" x14ac:dyDescent="0.15">
      <c r="I553" s="76"/>
      <c r="J553" s="76"/>
      <c r="K553" s="76"/>
      <c r="L553" s="76"/>
    </row>
    <row r="554" spans="9:12" ht="14" x14ac:dyDescent="0.15">
      <c r="I554" s="76"/>
      <c r="J554" s="76"/>
      <c r="K554" s="76"/>
      <c r="L554" s="76"/>
    </row>
    <row r="555" spans="9:12" ht="14" x14ac:dyDescent="0.15">
      <c r="I555" s="76"/>
      <c r="J555" s="76"/>
      <c r="K555" s="76"/>
      <c r="L555" s="76"/>
    </row>
    <row r="556" spans="9:12" ht="14" x14ac:dyDescent="0.15">
      <c r="I556" s="76"/>
      <c r="J556" s="76"/>
      <c r="K556" s="76"/>
      <c r="L556" s="76"/>
    </row>
    <row r="557" spans="9:12" ht="14" x14ac:dyDescent="0.15">
      <c r="I557" s="76"/>
      <c r="J557" s="76"/>
      <c r="K557" s="76"/>
      <c r="L557" s="76"/>
    </row>
    <row r="558" spans="9:12" ht="14" x14ac:dyDescent="0.15">
      <c r="I558" s="76"/>
      <c r="J558" s="76"/>
      <c r="K558" s="76"/>
      <c r="L558" s="76"/>
    </row>
    <row r="559" spans="9:12" ht="14" x14ac:dyDescent="0.15">
      <c r="I559" s="76"/>
      <c r="J559" s="76"/>
      <c r="K559" s="76"/>
      <c r="L559" s="76"/>
    </row>
    <row r="560" spans="9:12" ht="14" x14ac:dyDescent="0.15">
      <c r="I560" s="76"/>
      <c r="J560" s="76"/>
      <c r="K560" s="76"/>
      <c r="L560" s="76"/>
    </row>
    <row r="561" spans="9:12" ht="14" x14ac:dyDescent="0.15">
      <c r="I561" s="76"/>
      <c r="J561" s="76"/>
      <c r="K561" s="76"/>
      <c r="L561" s="76"/>
    </row>
    <row r="562" spans="9:12" ht="14" x14ac:dyDescent="0.15">
      <c r="I562" s="76"/>
      <c r="J562" s="76"/>
      <c r="K562" s="76"/>
      <c r="L562" s="76"/>
    </row>
    <row r="563" spans="9:12" ht="14" x14ac:dyDescent="0.15">
      <c r="I563" s="76"/>
      <c r="J563" s="76"/>
      <c r="K563" s="76"/>
      <c r="L563" s="76"/>
    </row>
    <row r="564" spans="9:12" ht="14" x14ac:dyDescent="0.15">
      <c r="I564" s="76"/>
      <c r="J564" s="76"/>
      <c r="K564" s="76"/>
      <c r="L564" s="76"/>
    </row>
    <row r="565" spans="9:12" ht="14" x14ac:dyDescent="0.15">
      <c r="I565" s="76"/>
      <c r="J565" s="76"/>
      <c r="K565" s="76"/>
      <c r="L565" s="76"/>
    </row>
    <row r="566" spans="9:12" ht="14" x14ac:dyDescent="0.15">
      <c r="I566" s="76"/>
      <c r="J566" s="76"/>
      <c r="K566" s="76"/>
      <c r="L566" s="76"/>
    </row>
    <row r="567" spans="9:12" ht="14" x14ac:dyDescent="0.15">
      <c r="I567" s="76"/>
      <c r="J567" s="76"/>
      <c r="K567" s="76"/>
      <c r="L567" s="76"/>
    </row>
    <row r="568" spans="9:12" ht="14" x14ac:dyDescent="0.15">
      <c r="I568" s="76"/>
      <c r="J568" s="76"/>
      <c r="K568" s="76"/>
      <c r="L568" s="76"/>
    </row>
    <row r="569" spans="9:12" ht="14" x14ac:dyDescent="0.15">
      <c r="I569" s="76"/>
      <c r="J569" s="76"/>
      <c r="K569" s="76"/>
      <c r="L569" s="76"/>
    </row>
    <row r="570" spans="9:12" ht="14" x14ac:dyDescent="0.15">
      <c r="I570" s="76"/>
      <c r="J570" s="76"/>
      <c r="K570" s="76"/>
      <c r="L570" s="76"/>
    </row>
    <row r="571" spans="9:12" ht="14" x14ac:dyDescent="0.15">
      <c r="I571" s="76"/>
      <c r="J571" s="76"/>
      <c r="K571" s="76"/>
      <c r="L571" s="76"/>
    </row>
    <row r="572" spans="9:12" ht="14" x14ac:dyDescent="0.15">
      <c r="I572" s="76"/>
      <c r="J572" s="76"/>
      <c r="K572" s="76"/>
      <c r="L572" s="76"/>
    </row>
    <row r="573" spans="9:12" ht="14" x14ac:dyDescent="0.15">
      <c r="I573" s="76"/>
      <c r="J573" s="76"/>
      <c r="K573" s="76"/>
      <c r="L573" s="76"/>
    </row>
    <row r="574" spans="9:12" ht="14" x14ac:dyDescent="0.15">
      <c r="I574" s="76"/>
      <c r="J574" s="76"/>
      <c r="K574" s="76"/>
      <c r="L574" s="76"/>
    </row>
    <row r="575" spans="9:12" ht="14" x14ac:dyDescent="0.15">
      <c r="I575" s="76"/>
      <c r="J575" s="76"/>
      <c r="K575" s="76"/>
      <c r="L575" s="76"/>
    </row>
    <row r="576" spans="9:12" ht="14" x14ac:dyDescent="0.15">
      <c r="I576" s="76"/>
      <c r="J576" s="76"/>
      <c r="K576" s="76"/>
      <c r="L576" s="76"/>
    </row>
    <row r="577" spans="9:12" ht="14" x14ac:dyDescent="0.15">
      <c r="I577" s="76"/>
      <c r="J577" s="76"/>
      <c r="K577" s="76"/>
      <c r="L577" s="76"/>
    </row>
    <row r="578" spans="9:12" ht="14" x14ac:dyDescent="0.15">
      <c r="I578" s="76"/>
      <c r="J578" s="76"/>
      <c r="K578" s="76"/>
      <c r="L578" s="76"/>
    </row>
    <row r="579" spans="9:12" ht="14" x14ac:dyDescent="0.15">
      <c r="I579" s="76"/>
      <c r="J579" s="76"/>
      <c r="K579" s="76"/>
      <c r="L579" s="76"/>
    </row>
    <row r="580" spans="9:12" ht="14" x14ac:dyDescent="0.15">
      <c r="I580" s="76"/>
      <c r="J580" s="76"/>
      <c r="K580" s="76"/>
      <c r="L580" s="76"/>
    </row>
    <row r="581" spans="9:12" ht="14" x14ac:dyDescent="0.15">
      <c r="I581" s="76"/>
      <c r="J581" s="76"/>
      <c r="K581" s="76"/>
      <c r="L581" s="76"/>
    </row>
    <row r="582" spans="9:12" ht="14" x14ac:dyDescent="0.15">
      <c r="I582" s="76"/>
      <c r="J582" s="76"/>
      <c r="K582" s="76"/>
      <c r="L582" s="76"/>
    </row>
    <row r="583" spans="9:12" ht="14" x14ac:dyDescent="0.15">
      <c r="I583" s="76"/>
      <c r="J583" s="76"/>
      <c r="K583" s="76"/>
      <c r="L583" s="76"/>
    </row>
    <row r="584" spans="9:12" ht="14" x14ac:dyDescent="0.15">
      <c r="I584" s="76"/>
      <c r="J584" s="76"/>
      <c r="K584" s="76"/>
      <c r="L584" s="76"/>
    </row>
    <row r="585" spans="9:12" ht="14" x14ac:dyDescent="0.15">
      <c r="I585" s="76"/>
      <c r="J585" s="76"/>
      <c r="K585" s="76"/>
      <c r="L585" s="76"/>
    </row>
    <row r="586" spans="9:12" ht="14" x14ac:dyDescent="0.15">
      <c r="I586" s="76"/>
      <c r="J586" s="76"/>
      <c r="K586" s="76"/>
      <c r="L586" s="76"/>
    </row>
    <row r="587" spans="9:12" ht="14" x14ac:dyDescent="0.15">
      <c r="I587" s="76"/>
      <c r="J587" s="76"/>
      <c r="K587" s="76"/>
      <c r="L587" s="76"/>
    </row>
    <row r="588" spans="9:12" ht="14" x14ac:dyDescent="0.15">
      <c r="I588" s="76"/>
      <c r="J588" s="76"/>
      <c r="K588" s="76"/>
      <c r="L588" s="76"/>
    </row>
    <row r="589" spans="9:12" ht="14" x14ac:dyDescent="0.15">
      <c r="I589" s="76"/>
      <c r="J589" s="76"/>
      <c r="K589" s="76"/>
      <c r="L589" s="76"/>
    </row>
    <row r="590" spans="9:12" ht="14" x14ac:dyDescent="0.15">
      <c r="I590" s="76"/>
      <c r="J590" s="76"/>
      <c r="K590" s="76"/>
      <c r="L590" s="76"/>
    </row>
    <row r="591" spans="9:12" ht="14" x14ac:dyDescent="0.15">
      <c r="I591" s="76"/>
      <c r="J591" s="76"/>
      <c r="K591" s="76"/>
      <c r="L591" s="76"/>
    </row>
    <row r="592" spans="9:12" ht="14" x14ac:dyDescent="0.15">
      <c r="I592" s="76"/>
      <c r="J592" s="76"/>
      <c r="K592" s="76"/>
      <c r="L592" s="76"/>
    </row>
    <row r="593" spans="9:12" ht="14" x14ac:dyDescent="0.15">
      <c r="I593" s="76"/>
      <c r="J593" s="76"/>
      <c r="K593" s="76"/>
      <c r="L593" s="76"/>
    </row>
    <row r="594" spans="9:12" ht="14" x14ac:dyDescent="0.15">
      <c r="I594" s="76"/>
      <c r="J594" s="76"/>
      <c r="K594" s="76"/>
      <c r="L594" s="76"/>
    </row>
    <row r="595" spans="9:12" ht="14" x14ac:dyDescent="0.15">
      <c r="I595" s="76"/>
      <c r="J595" s="76"/>
      <c r="K595" s="76"/>
      <c r="L595" s="76"/>
    </row>
    <row r="596" spans="9:12" ht="14" x14ac:dyDescent="0.15">
      <c r="I596" s="76"/>
      <c r="J596" s="76"/>
      <c r="K596" s="76"/>
      <c r="L596" s="76"/>
    </row>
    <row r="597" spans="9:12" ht="14" x14ac:dyDescent="0.15">
      <c r="I597" s="76"/>
      <c r="J597" s="76"/>
      <c r="K597" s="76"/>
      <c r="L597" s="76"/>
    </row>
    <row r="598" spans="9:12" ht="14" x14ac:dyDescent="0.15">
      <c r="I598" s="76"/>
      <c r="J598" s="76"/>
      <c r="K598" s="76"/>
      <c r="L598" s="76"/>
    </row>
    <row r="599" spans="9:12" ht="14" x14ac:dyDescent="0.15">
      <c r="I599" s="76"/>
      <c r="J599" s="76"/>
      <c r="K599" s="76"/>
      <c r="L599" s="76"/>
    </row>
    <row r="600" spans="9:12" ht="14" x14ac:dyDescent="0.15">
      <c r="I600" s="76"/>
      <c r="J600" s="76"/>
      <c r="K600" s="76"/>
      <c r="L600" s="76"/>
    </row>
    <row r="601" spans="9:12" ht="14" x14ac:dyDescent="0.15">
      <c r="I601" s="76"/>
      <c r="J601" s="76"/>
      <c r="K601" s="76"/>
      <c r="L601" s="76"/>
    </row>
    <row r="602" spans="9:12" ht="14" x14ac:dyDescent="0.15">
      <c r="I602" s="76"/>
      <c r="J602" s="76"/>
      <c r="K602" s="76"/>
      <c r="L602" s="76"/>
    </row>
    <row r="603" spans="9:12" ht="14" x14ac:dyDescent="0.15">
      <c r="I603" s="76"/>
      <c r="J603" s="76"/>
      <c r="K603" s="76"/>
      <c r="L603" s="76"/>
    </row>
    <row r="604" spans="9:12" ht="14" x14ac:dyDescent="0.15">
      <c r="I604" s="76"/>
      <c r="J604" s="76"/>
      <c r="K604" s="76"/>
      <c r="L604" s="76"/>
    </row>
    <row r="605" spans="9:12" ht="14" x14ac:dyDescent="0.15">
      <c r="I605" s="76"/>
      <c r="J605" s="76"/>
      <c r="K605" s="76"/>
      <c r="L605" s="76"/>
    </row>
    <row r="606" spans="9:12" ht="14" x14ac:dyDescent="0.15">
      <c r="I606" s="76"/>
      <c r="J606" s="76"/>
      <c r="K606" s="76"/>
      <c r="L606" s="76"/>
    </row>
    <row r="607" spans="9:12" ht="14" x14ac:dyDescent="0.15">
      <c r="I607" s="76"/>
      <c r="J607" s="76"/>
      <c r="K607" s="76"/>
      <c r="L607" s="76"/>
    </row>
    <row r="608" spans="9:12" ht="14" x14ac:dyDescent="0.15">
      <c r="I608" s="76"/>
      <c r="J608" s="76"/>
      <c r="K608" s="76"/>
      <c r="L608" s="76"/>
    </row>
    <row r="609" spans="9:12" ht="14" x14ac:dyDescent="0.15">
      <c r="I609" s="76"/>
      <c r="J609" s="76"/>
      <c r="K609" s="76"/>
      <c r="L609" s="76"/>
    </row>
    <row r="610" spans="9:12" ht="14" x14ac:dyDescent="0.15">
      <c r="I610" s="76"/>
      <c r="J610" s="76"/>
      <c r="K610" s="76"/>
      <c r="L610" s="76"/>
    </row>
    <row r="611" spans="9:12" ht="14" x14ac:dyDescent="0.15">
      <c r="I611" s="76"/>
      <c r="J611" s="76"/>
      <c r="K611" s="76"/>
      <c r="L611" s="76"/>
    </row>
    <row r="612" spans="9:12" ht="14" x14ac:dyDescent="0.15">
      <c r="I612" s="76"/>
      <c r="J612" s="76"/>
      <c r="K612" s="76"/>
      <c r="L612" s="76"/>
    </row>
    <row r="613" spans="9:12" ht="14" x14ac:dyDescent="0.15">
      <c r="I613" s="76"/>
      <c r="J613" s="76"/>
      <c r="K613" s="76"/>
      <c r="L613" s="76"/>
    </row>
    <row r="614" spans="9:12" ht="14" x14ac:dyDescent="0.15">
      <c r="I614" s="76"/>
      <c r="J614" s="76"/>
      <c r="K614" s="76"/>
      <c r="L614" s="76"/>
    </row>
    <row r="615" spans="9:12" ht="14" x14ac:dyDescent="0.15">
      <c r="I615" s="76"/>
      <c r="J615" s="76"/>
      <c r="K615" s="76"/>
      <c r="L615" s="76"/>
    </row>
    <row r="616" spans="9:12" ht="14" x14ac:dyDescent="0.15">
      <c r="I616" s="76"/>
      <c r="J616" s="76"/>
      <c r="K616" s="76"/>
      <c r="L616" s="76"/>
    </row>
    <row r="617" spans="9:12" ht="14" x14ac:dyDescent="0.15">
      <c r="I617" s="76"/>
      <c r="J617" s="76"/>
      <c r="K617" s="76"/>
      <c r="L617" s="76"/>
    </row>
    <row r="618" spans="9:12" ht="14" x14ac:dyDescent="0.15">
      <c r="I618" s="76"/>
      <c r="J618" s="76"/>
      <c r="K618" s="76"/>
      <c r="L618" s="76"/>
    </row>
    <row r="619" spans="9:12" ht="14" x14ac:dyDescent="0.15">
      <c r="I619" s="76"/>
      <c r="J619" s="76"/>
      <c r="K619" s="76"/>
      <c r="L619" s="76"/>
    </row>
    <row r="620" spans="9:12" ht="14" x14ac:dyDescent="0.15">
      <c r="I620" s="76"/>
      <c r="J620" s="76"/>
      <c r="K620" s="76"/>
      <c r="L620" s="76"/>
    </row>
    <row r="621" spans="9:12" ht="14" x14ac:dyDescent="0.15">
      <c r="I621" s="76"/>
      <c r="J621" s="76"/>
      <c r="K621" s="76"/>
      <c r="L621" s="76"/>
    </row>
    <row r="622" spans="9:12" ht="14" x14ac:dyDescent="0.15">
      <c r="I622" s="76"/>
      <c r="J622" s="76"/>
      <c r="K622" s="76"/>
      <c r="L622" s="76"/>
    </row>
    <row r="623" spans="9:12" ht="14" x14ac:dyDescent="0.15">
      <c r="I623" s="76"/>
      <c r="J623" s="76"/>
      <c r="K623" s="76"/>
      <c r="L623" s="76"/>
    </row>
    <row r="624" spans="9:12" ht="14" x14ac:dyDescent="0.15">
      <c r="I624" s="76"/>
      <c r="J624" s="76"/>
      <c r="K624" s="76"/>
      <c r="L624" s="76"/>
    </row>
    <row r="625" spans="9:12" ht="14" x14ac:dyDescent="0.15">
      <c r="I625" s="76"/>
      <c r="J625" s="76"/>
      <c r="K625" s="76"/>
      <c r="L625" s="76"/>
    </row>
    <row r="626" spans="9:12" ht="14" x14ac:dyDescent="0.15">
      <c r="I626" s="76"/>
      <c r="J626" s="76"/>
      <c r="K626" s="76"/>
      <c r="L626" s="76"/>
    </row>
    <row r="627" spans="9:12" ht="14" x14ac:dyDescent="0.15">
      <c r="I627" s="76"/>
      <c r="J627" s="76"/>
      <c r="K627" s="76"/>
      <c r="L627" s="76"/>
    </row>
    <row r="628" spans="9:12" ht="14" x14ac:dyDescent="0.15">
      <c r="I628" s="76"/>
      <c r="J628" s="76"/>
      <c r="K628" s="76"/>
      <c r="L628" s="76"/>
    </row>
    <row r="629" spans="9:12" ht="14" x14ac:dyDescent="0.15">
      <c r="I629" s="76"/>
      <c r="J629" s="76"/>
      <c r="K629" s="76"/>
      <c r="L629" s="76"/>
    </row>
    <row r="630" spans="9:12" ht="14" x14ac:dyDescent="0.15">
      <c r="I630" s="76"/>
      <c r="J630" s="76"/>
      <c r="K630" s="76"/>
      <c r="L630" s="76"/>
    </row>
    <row r="631" spans="9:12" ht="14" x14ac:dyDescent="0.15">
      <c r="I631" s="76"/>
      <c r="J631" s="76"/>
      <c r="K631" s="76"/>
      <c r="L631" s="76"/>
    </row>
    <row r="632" spans="9:12" ht="14" x14ac:dyDescent="0.15">
      <c r="I632" s="76"/>
      <c r="J632" s="76"/>
      <c r="K632" s="76"/>
      <c r="L632" s="76"/>
    </row>
    <row r="633" spans="9:12" ht="14" x14ac:dyDescent="0.15">
      <c r="I633" s="76"/>
      <c r="J633" s="76"/>
      <c r="K633" s="76"/>
      <c r="L633" s="76"/>
    </row>
    <row r="634" spans="9:12" ht="14" x14ac:dyDescent="0.15">
      <c r="I634" s="76"/>
      <c r="J634" s="76"/>
      <c r="K634" s="76"/>
      <c r="L634" s="76"/>
    </row>
    <row r="635" spans="9:12" ht="14" x14ac:dyDescent="0.15">
      <c r="I635" s="76"/>
      <c r="J635" s="76"/>
      <c r="K635" s="76"/>
      <c r="L635" s="76"/>
    </row>
    <row r="636" spans="9:12" ht="14" x14ac:dyDescent="0.15">
      <c r="I636" s="76"/>
      <c r="J636" s="76"/>
      <c r="K636" s="76"/>
      <c r="L636" s="76"/>
    </row>
    <row r="637" spans="9:12" ht="14" x14ac:dyDescent="0.15">
      <c r="I637" s="76"/>
      <c r="J637" s="76"/>
      <c r="K637" s="76"/>
      <c r="L637" s="76"/>
    </row>
    <row r="638" spans="9:12" ht="14" x14ac:dyDescent="0.15">
      <c r="I638" s="76"/>
      <c r="J638" s="76"/>
      <c r="K638" s="76"/>
      <c r="L638" s="76"/>
    </row>
    <row r="639" spans="9:12" ht="14" x14ac:dyDescent="0.15">
      <c r="I639" s="76"/>
      <c r="J639" s="76"/>
      <c r="K639" s="76"/>
      <c r="L639" s="76"/>
    </row>
    <row r="640" spans="9:12" ht="14" x14ac:dyDescent="0.15">
      <c r="I640" s="76"/>
      <c r="J640" s="76"/>
      <c r="K640" s="76"/>
      <c r="L640" s="76"/>
    </row>
    <row r="641" spans="9:12" ht="14" x14ac:dyDescent="0.15">
      <c r="I641" s="76"/>
      <c r="J641" s="76"/>
      <c r="K641" s="76"/>
      <c r="L641" s="76"/>
    </row>
    <row r="642" spans="9:12" ht="14" x14ac:dyDescent="0.15">
      <c r="I642" s="76"/>
      <c r="J642" s="76"/>
      <c r="K642" s="76"/>
      <c r="L642" s="76"/>
    </row>
    <row r="643" spans="9:12" ht="14" x14ac:dyDescent="0.15">
      <c r="I643" s="76"/>
      <c r="J643" s="76"/>
      <c r="K643" s="76"/>
      <c r="L643" s="76"/>
    </row>
    <row r="644" spans="9:12" ht="14" x14ac:dyDescent="0.15">
      <c r="I644" s="76"/>
      <c r="J644" s="76"/>
      <c r="K644" s="76"/>
      <c r="L644" s="76"/>
    </row>
    <row r="645" spans="9:12" ht="14" x14ac:dyDescent="0.15">
      <c r="I645" s="76"/>
      <c r="J645" s="76"/>
      <c r="K645" s="76"/>
      <c r="L645" s="76"/>
    </row>
    <row r="646" spans="9:12" ht="14" x14ac:dyDescent="0.15">
      <c r="I646" s="76"/>
      <c r="J646" s="76"/>
      <c r="K646" s="76"/>
      <c r="L646" s="76"/>
    </row>
    <row r="647" spans="9:12" ht="14" x14ac:dyDescent="0.15">
      <c r="I647" s="76"/>
      <c r="J647" s="76"/>
      <c r="K647" s="76"/>
      <c r="L647" s="76"/>
    </row>
    <row r="648" spans="9:12" ht="14" x14ac:dyDescent="0.15">
      <c r="I648" s="76"/>
      <c r="J648" s="76"/>
      <c r="K648" s="76"/>
      <c r="L648" s="76"/>
    </row>
    <row r="649" spans="9:12" ht="14" x14ac:dyDescent="0.15">
      <c r="I649" s="76"/>
      <c r="J649" s="76"/>
      <c r="K649" s="76"/>
      <c r="L649" s="76"/>
    </row>
    <row r="650" spans="9:12" ht="14" x14ac:dyDescent="0.15">
      <c r="I650" s="76"/>
      <c r="J650" s="76"/>
      <c r="K650" s="76"/>
      <c r="L650" s="76"/>
    </row>
    <row r="651" spans="9:12" ht="14" x14ac:dyDescent="0.15">
      <c r="I651" s="76"/>
      <c r="J651" s="76"/>
      <c r="K651" s="76"/>
      <c r="L651" s="76"/>
    </row>
    <row r="652" spans="9:12" ht="14" x14ac:dyDescent="0.15">
      <c r="I652" s="76"/>
      <c r="J652" s="76"/>
      <c r="K652" s="76"/>
      <c r="L652" s="76"/>
    </row>
  </sheetData>
  <mergeCells count="10">
    <mergeCell ref="A5:S6"/>
    <mergeCell ref="A7:S9"/>
    <mergeCell ref="A11:A13"/>
    <mergeCell ref="C11:O11"/>
    <mergeCell ref="Q11:Q12"/>
    <mergeCell ref="S11:S12"/>
    <mergeCell ref="C12:D12"/>
    <mergeCell ref="F12:G12"/>
    <mergeCell ref="I12:J12"/>
    <mergeCell ref="L12:M1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F534F-E362-FD4F-8CE6-5BCF942133AB}">
  <dimension ref="A1:O228"/>
  <sheetViews>
    <sheetView topLeftCell="A6" workbookViewId="0">
      <selection activeCell="E12" sqref="E12"/>
    </sheetView>
  </sheetViews>
  <sheetFormatPr baseColWidth="10" defaultColWidth="0.83203125" defaultRowHeight="13" x14ac:dyDescent="0.15"/>
  <cols>
    <col min="1" max="1" width="14.6640625" style="1" customWidth="1"/>
    <col min="2" max="2" width="3.1640625" style="1" customWidth="1"/>
    <col min="3" max="4" width="14.83203125" style="1" customWidth="1"/>
    <col min="5" max="6" width="15.5" style="1" customWidth="1"/>
    <col min="7" max="7" width="11.5" style="1" customWidth="1"/>
    <col min="8" max="8" width="15.83203125" style="1" bestFit="1" customWidth="1"/>
    <col min="9" max="173" width="11.5" style="1" customWidth="1"/>
    <col min="174" max="174" width="14.6640625" style="1" customWidth="1"/>
    <col min="175" max="175" width="1" style="1" customWidth="1"/>
    <col min="176" max="176" width="25" style="1" bestFit="1" customWidth="1"/>
    <col min="177" max="177" width="13.83203125" style="1" customWidth="1"/>
    <col min="178" max="178" width="0.83203125" style="1"/>
    <col min="179" max="179" width="16.5" style="1" customWidth="1"/>
    <col min="180" max="180" width="18" style="1" customWidth="1"/>
    <col min="181" max="16384" width="0.83203125" style="1"/>
  </cols>
  <sheetData>
    <row r="1" spans="1:15" ht="6" customHeight="1" x14ac:dyDescent="0.15"/>
    <row r="2" spans="1:15" ht="14" x14ac:dyDescent="0.15">
      <c r="F2" s="3"/>
      <c r="H2" s="3"/>
      <c r="I2" s="3"/>
      <c r="J2" s="3"/>
      <c r="K2" s="3"/>
      <c r="L2" s="3"/>
      <c r="M2" s="3"/>
      <c r="N2" s="3"/>
      <c r="O2" s="3"/>
    </row>
    <row r="3" spans="1:15" ht="24" customHeight="1" x14ac:dyDescent="0.15"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2.5" customHeight="1" x14ac:dyDescent="0.15"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8" customHeight="1" x14ac:dyDescent="0.15">
      <c r="A5" s="222" t="s">
        <v>0</v>
      </c>
      <c r="B5" s="222"/>
      <c r="C5" s="222"/>
      <c r="D5" s="222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 customHeight="1" x14ac:dyDescent="0.15">
      <c r="A6" s="222"/>
      <c r="B6" s="222"/>
      <c r="C6" s="222"/>
      <c r="D6" s="222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14" x14ac:dyDescent="0.15">
      <c r="A7" s="224" t="s">
        <v>47</v>
      </c>
      <c r="B7" s="225"/>
      <c r="C7" s="225"/>
      <c r="D7" s="225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14" x14ac:dyDescent="0.15">
      <c r="A8" s="225"/>
      <c r="B8" s="225"/>
      <c r="C8" s="225"/>
      <c r="D8" s="225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.75" customHeight="1" x14ac:dyDescent="0.15">
      <c r="A9" s="227"/>
      <c r="B9" s="227"/>
      <c r="C9" s="227"/>
      <c r="D9" s="227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3.5" customHeight="1" thickBot="1" x14ac:dyDescent="0.2">
      <c r="A10" s="5"/>
      <c r="B10" s="5"/>
      <c r="C10" s="5"/>
      <c r="D10" s="5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25.5" customHeight="1" thickBot="1" x14ac:dyDescent="0.2">
      <c r="B11" s="7"/>
      <c r="C11" s="232"/>
      <c r="D11" s="232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42" customHeight="1" thickBot="1" x14ac:dyDescent="0.2">
      <c r="A12" s="83"/>
      <c r="B12" s="8"/>
      <c r="C12" s="237" t="s">
        <v>7</v>
      </c>
      <c r="D12" s="238"/>
    </row>
    <row r="13" spans="1:15" s="16" customFormat="1" ht="27.75" customHeight="1" thickBot="1" x14ac:dyDescent="0.2">
      <c r="A13" s="216" t="s">
        <v>1</v>
      </c>
      <c r="B13" s="192"/>
      <c r="C13" s="218" t="s">
        <v>10</v>
      </c>
      <c r="D13" s="217" t="s">
        <v>11</v>
      </c>
      <c r="E13" s="217" t="s">
        <v>101</v>
      </c>
    </row>
    <row r="14" spans="1:15" x14ac:dyDescent="0.15">
      <c r="A14" s="88">
        <v>1999</v>
      </c>
      <c r="B14" s="84"/>
      <c r="C14" s="89">
        <v>3754744.2710000002</v>
      </c>
      <c r="D14" s="89">
        <v>31804297.715</v>
      </c>
      <c r="E14" s="89">
        <f>C14*0.001</f>
        <v>3754.7442710000005</v>
      </c>
    </row>
    <row r="15" spans="1:15" x14ac:dyDescent="0.15">
      <c r="A15" s="88">
        <v>2000</v>
      </c>
      <c r="B15" s="84"/>
      <c r="C15" s="89">
        <v>4775487.9800000004</v>
      </c>
      <c r="D15" s="89">
        <v>24716576.087000001</v>
      </c>
      <c r="E15" s="89">
        <f t="shared" ref="E15:E37" si="0">C15*0.001</f>
        <v>4775.4879800000008</v>
      </c>
    </row>
    <row r="16" spans="1:15" x14ac:dyDescent="0.15">
      <c r="A16" s="88">
        <v>2001</v>
      </c>
      <c r="B16" s="84"/>
      <c r="C16" s="89">
        <v>3285064.2519999999</v>
      </c>
      <c r="D16" s="89">
        <v>20366397.662999999</v>
      </c>
      <c r="E16" s="89">
        <f t="shared" si="0"/>
        <v>3285.0642520000001</v>
      </c>
    </row>
    <row r="17" spans="1:7" x14ac:dyDescent="0.15">
      <c r="A17" s="88">
        <v>2002</v>
      </c>
      <c r="B17" s="84"/>
      <c r="C17" s="89">
        <v>3275204.7030000002</v>
      </c>
      <c r="D17" s="89">
        <v>20042175.853999998</v>
      </c>
      <c r="E17" s="89">
        <f t="shared" si="0"/>
        <v>3275.2047030000003</v>
      </c>
    </row>
    <row r="18" spans="1:7" x14ac:dyDescent="0.15">
      <c r="A18" s="88">
        <v>2003</v>
      </c>
      <c r="B18" s="84"/>
      <c r="C18" s="89">
        <v>3383239.497</v>
      </c>
      <c r="D18" s="89">
        <v>17353201.249000002</v>
      </c>
      <c r="E18" s="89">
        <f t="shared" si="0"/>
        <v>3383.239497</v>
      </c>
    </row>
    <row r="19" spans="1:7" x14ac:dyDescent="0.15">
      <c r="A19" s="88">
        <v>2004</v>
      </c>
      <c r="B19" s="84"/>
      <c r="C19" s="89">
        <v>4227421.38375</v>
      </c>
      <c r="D19" s="89">
        <v>17489680.638870005</v>
      </c>
      <c r="E19" s="89">
        <f t="shared" si="0"/>
        <v>4227.4213837500001</v>
      </c>
    </row>
    <row r="20" spans="1:7" x14ac:dyDescent="0.15">
      <c r="A20" s="88">
        <v>2005</v>
      </c>
      <c r="B20" s="84"/>
      <c r="C20" s="89">
        <v>5559383.2362700002</v>
      </c>
      <c r="D20" s="89">
        <v>16836837.246819999</v>
      </c>
      <c r="E20" s="89">
        <f t="shared" si="0"/>
        <v>5559.3832362700005</v>
      </c>
    </row>
    <row r="21" spans="1:7" x14ac:dyDescent="0.15">
      <c r="A21" s="88">
        <v>2006</v>
      </c>
      <c r="B21" s="84"/>
      <c r="C21" s="89">
        <v>6333126.5953099988</v>
      </c>
      <c r="D21" s="89">
        <v>16672349.46965</v>
      </c>
      <c r="E21" s="89">
        <f t="shared" si="0"/>
        <v>6333.1265953099992</v>
      </c>
    </row>
    <row r="22" spans="1:7" x14ac:dyDescent="0.15">
      <c r="A22" s="88">
        <v>2007</v>
      </c>
      <c r="B22" s="84"/>
      <c r="C22" s="89">
        <v>7322933.3722300008</v>
      </c>
      <c r="D22" s="89">
        <v>16721736.712709999</v>
      </c>
      <c r="E22" s="89">
        <f t="shared" si="0"/>
        <v>7322.9333722300007</v>
      </c>
    </row>
    <row r="23" spans="1:7" x14ac:dyDescent="0.15">
      <c r="A23" s="88">
        <v>2008</v>
      </c>
      <c r="B23" s="84"/>
      <c r="C23" s="89">
        <v>12210501.60307</v>
      </c>
      <c r="D23" s="89">
        <v>21367932.712500002</v>
      </c>
      <c r="E23" s="89">
        <f t="shared" si="0"/>
        <v>12210.501603070001</v>
      </c>
    </row>
    <row r="24" spans="1:7" x14ac:dyDescent="0.15">
      <c r="A24" s="88">
        <v>2009</v>
      </c>
      <c r="B24" s="84"/>
      <c r="C24" s="89">
        <v>10267501.962680001</v>
      </c>
      <c r="D24" s="89">
        <v>25542728.591220003</v>
      </c>
      <c r="E24" s="89">
        <f t="shared" si="0"/>
        <v>10267.50196268</v>
      </c>
    </row>
    <row r="25" spans="1:7" x14ac:dyDescent="0.15">
      <c r="A25" s="88">
        <v>2010</v>
      </c>
      <c r="B25" s="84"/>
      <c r="C25" s="89">
        <v>16501624.997690003</v>
      </c>
      <c r="D25" s="89">
        <v>32507872.157020003</v>
      </c>
      <c r="E25" s="89">
        <f t="shared" si="0"/>
        <v>16501.624997690004</v>
      </c>
    </row>
    <row r="26" spans="1:7" x14ac:dyDescent="0.15">
      <c r="A26" s="88">
        <v>2011</v>
      </c>
      <c r="B26" s="84"/>
      <c r="C26" s="89">
        <v>28420664.786280002</v>
      </c>
      <c r="D26" s="89">
        <v>41005964.11699</v>
      </c>
      <c r="E26" s="89">
        <f t="shared" si="0"/>
        <v>28420.664786280002</v>
      </c>
    </row>
    <row r="27" spans="1:7" x14ac:dyDescent="0.15">
      <c r="A27" s="88">
        <v>2012</v>
      </c>
      <c r="B27" s="84"/>
      <c r="C27" s="89">
        <v>31558933.116420005</v>
      </c>
      <c r="D27" s="89">
        <v>44146456.887460008</v>
      </c>
      <c r="E27" s="89">
        <f t="shared" si="0"/>
        <v>31558.933116420005</v>
      </c>
    </row>
    <row r="28" spans="1:7" x14ac:dyDescent="0.15">
      <c r="A28" s="88">
        <v>2013</v>
      </c>
      <c r="B28" s="85"/>
      <c r="C28" s="89">
        <v>32485854.635150004</v>
      </c>
      <c r="D28" s="89">
        <v>47650386.351559989</v>
      </c>
      <c r="E28" s="89">
        <f t="shared" si="0"/>
        <v>32485.854635150004</v>
      </c>
      <c r="F28" s="40"/>
    </row>
    <row r="29" spans="1:7" s="51" customFormat="1" ht="14.25" customHeight="1" x14ac:dyDescent="0.15">
      <c r="A29" s="88">
        <v>2014</v>
      </c>
      <c r="B29" s="84"/>
      <c r="C29" s="90">
        <v>28988175.762630001</v>
      </c>
      <c r="D29" s="90">
        <v>49142512.383889996</v>
      </c>
      <c r="E29" s="89">
        <f t="shared" si="0"/>
        <v>28988.175762630002</v>
      </c>
      <c r="F29" s="50"/>
      <c r="G29" s="50"/>
    </row>
    <row r="30" spans="1:7" s="51" customFormat="1" x14ac:dyDescent="0.15">
      <c r="A30" s="88">
        <v>2015</v>
      </c>
      <c r="B30" s="84"/>
      <c r="C30" s="90">
        <v>14566129.51932</v>
      </c>
      <c r="D30" s="90">
        <v>48431825.243749991</v>
      </c>
      <c r="E30" s="89">
        <f t="shared" si="0"/>
        <v>14566.12951932</v>
      </c>
      <c r="F30" s="40"/>
    </row>
    <row r="31" spans="1:7" s="51" customFormat="1" x14ac:dyDescent="0.15">
      <c r="A31" s="88">
        <v>2016</v>
      </c>
      <c r="B31" s="84"/>
      <c r="C31" s="90">
        <v>10795579.294610001</v>
      </c>
      <c r="D31" s="90">
        <v>43935043.3983</v>
      </c>
      <c r="E31" s="89">
        <f t="shared" si="0"/>
        <v>10795.579294610001</v>
      </c>
      <c r="F31" s="40"/>
    </row>
    <row r="32" spans="1:7" s="51" customFormat="1" x14ac:dyDescent="0.15">
      <c r="A32" s="88">
        <v>2017</v>
      </c>
      <c r="B32" s="86"/>
      <c r="C32" s="91">
        <v>13308015.211409997</v>
      </c>
      <c r="D32" s="91">
        <v>40484697.742309995</v>
      </c>
      <c r="E32" s="89">
        <f t="shared" si="0"/>
        <v>13308.015211409998</v>
      </c>
      <c r="F32" s="40"/>
    </row>
    <row r="33" spans="1:8" s="51" customFormat="1" x14ac:dyDescent="0.15">
      <c r="A33" s="88">
        <v>2018</v>
      </c>
      <c r="B33" s="84"/>
      <c r="C33" s="90">
        <v>16842686.907540001</v>
      </c>
      <c r="D33" s="90">
        <v>38989810.169489995</v>
      </c>
      <c r="E33" s="89">
        <f t="shared" si="0"/>
        <v>16842.686907540003</v>
      </c>
      <c r="F33" s="40"/>
    </row>
    <row r="34" spans="1:8" s="51" customFormat="1" x14ac:dyDescent="0.15">
      <c r="A34" s="88">
        <v>2019</v>
      </c>
      <c r="B34" s="87"/>
      <c r="C34" s="89">
        <v>15961953.414100001</v>
      </c>
      <c r="D34" s="89">
        <v>39822831.225749999</v>
      </c>
      <c r="E34" s="89">
        <f t="shared" si="0"/>
        <v>15961.9534141</v>
      </c>
      <c r="F34" s="40"/>
      <c r="G34" s="50"/>
      <c r="H34" s="50"/>
    </row>
    <row r="35" spans="1:8" s="51" customFormat="1" x14ac:dyDescent="0.15">
      <c r="A35" s="88">
        <v>2020</v>
      </c>
      <c r="B35" s="87"/>
      <c r="C35" s="89">
        <v>8754767.2796099987</v>
      </c>
      <c r="D35" s="89">
        <v>35285183.94005999</v>
      </c>
      <c r="E35" s="89">
        <f t="shared" si="0"/>
        <v>8754.7672796099996</v>
      </c>
      <c r="F35" s="40"/>
    </row>
    <row r="36" spans="1:8" s="51" customFormat="1" x14ac:dyDescent="0.15">
      <c r="A36" s="88">
        <v>2021</v>
      </c>
      <c r="B36" s="87"/>
      <c r="C36" s="89">
        <v>13514410.592940001</v>
      </c>
      <c r="D36" s="89">
        <v>31043175.141540002</v>
      </c>
      <c r="E36" s="89">
        <f t="shared" si="0"/>
        <v>13514.410592940001</v>
      </c>
      <c r="F36" s="40"/>
    </row>
    <row r="37" spans="1:8" s="51" customFormat="1" x14ac:dyDescent="0.15">
      <c r="A37" s="88">
        <v>2022</v>
      </c>
      <c r="B37" s="87"/>
      <c r="C37" s="89">
        <v>18724034.003289998</v>
      </c>
      <c r="D37" s="89">
        <v>31133775.121720001</v>
      </c>
      <c r="E37" s="89">
        <f t="shared" si="0"/>
        <v>18724.034003289999</v>
      </c>
    </row>
    <row r="38" spans="1:8" s="51" customFormat="1" x14ac:dyDescent="0.15">
      <c r="A38" s="88"/>
      <c r="B38" s="87"/>
      <c r="C38" s="89"/>
      <c r="D38" s="89"/>
    </row>
    <row r="39" spans="1:8" s="51" customFormat="1" ht="15" x14ac:dyDescent="0.2">
      <c r="A39" s="1"/>
      <c r="B39" s="1"/>
      <c r="C39" s="82"/>
      <c r="D39" s="82"/>
    </row>
    <row r="40" spans="1:8" s="51" customFormat="1" ht="15" x14ac:dyDescent="0.2">
      <c r="A40" s="1"/>
      <c r="B40" s="1"/>
      <c r="C40" s="82"/>
      <c r="D40" s="82"/>
    </row>
    <row r="41" spans="1:8" s="51" customFormat="1" ht="15" x14ac:dyDescent="0.2">
      <c r="A41" s="1"/>
      <c r="B41" s="1"/>
      <c r="C41" s="82"/>
      <c r="D41" s="82"/>
    </row>
    <row r="42" spans="1:8" s="51" customFormat="1" ht="15" x14ac:dyDescent="0.2">
      <c r="A42" s="1"/>
      <c r="B42" s="1"/>
      <c r="C42" s="82"/>
      <c r="D42" s="82"/>
    </row>
    <row r="43" spans="1:8" s="51" customFormat="1" ht="15" x14ac:dyDescent="0.2">
      <c r="A43" s="1"/>
      <c r="B43" s="1"/>
      <c r="C43" s="82"/>
      <c r="D43" s="82"/>
      <c r="E43" s="40"/>
      <c r="F43" s="40"/>
    </row>
    <row r="44" spans="1:8" s="51" customFormat="1" ht="15" x14ac:dyDescent="0.2">
      <c r="A44" s="1"/>
      <c r="B44" s="1"/>
      <c r="C44" s="82"/>
      <c r="D44" s="82"/>
    </row>
    <row r="45" spans="1:8" s="51" customFormat="1" ht="15" x14ac:dyDescent="0.2">
      <c r="A45" s="1"/>
      <c r="B45" s="1"/>
      <c r="C45" s="82"/>
      <c r="D45" s="82"/>
    </row>
    <row r="46" spans="1:8" s="51" customFormat="1" ht="15" x14ac:dyDescent="0.2">
      <c r="A46" s="1"/>
      <c r="B46" s="1"/>
      <c r="C46" s="82"/>
      <c r="D46" s="82"/>
    </row>
    <row r="47" spans="1:8" s="51" customFormat="1" x14ac:dyDescent="0.15">
      <c r="A47" s="1"/>
      <c r="B47" s="1"/>
      <c r="C47" s="21"/>
      <c r="D47" s="21"/>
    </row>
    <row r="48" spans="1:8" s="51" customFormat="1" x14ac:dyDescent="0.15">
      <c r="A48" s="1"/>
      <c r="B48" s="1"/>
      <c r="C48" s="21"/>
      <c r="D48" s="21"/>
    </row>
    <row r="49" spans="1:6" s="51" customFormat="1" x14ac:dyDescent="0.15">
      <c r="A49" s="1"/>
      <c r="B49" s="1"/>
      <c r="C49" s="21"/>
      <c r="D49" s="21"/>
    </row>
    <row r="50" spans="1:6" s="51" customFormat="1" x14ac:dyDescent="0.15">
      <c r="A50" s="1"/>
      <c r="B50" s="1"/>
      <c r="C50" s="21"/>
      <c r="D50" s="21"/>
    </row>
    <row r="51" spans="1:6" s="51" customFormat="1" x14ac:dyDescent="0.15">
      <c r="A51" s="1"/>
      <c r="B51" s="1"/>
      <c r="C51" s="21"/>
      <c r="D51" s="21"/>
      <c r="E51" s="40"/>
      <c r="F51" s="58"/>
    </row>
    <row r="52" spans="1:6" x14ac:dyDescent="0.15">
      <c r="C52" s="21"/>
      <c r="D52" s="21"/>
    </row>
    <row r="53" spans="1:6" x14ac:dyDescent="0.15">
      <c r="C53" s="21"/>
      <c r="D53" s="21"/>
    </row>
    <row r="54" spans="1:6" s="66" customFormat="1" x14ac:dyDescent="0.15">
      <c r="A54" s="1"/>
      <c r="B54" s="1"/>
      <c r="C54" s="21"/>
      <c r="D54" s="21"/>
    </row>
    <row r="55" spans="1:6" x14ac:dyDescent="0.15">
      <c r="C55" s="21"/>
      <c r="D55" s="21"/>
    </row>
    <row r="56" spans="1:6" ht="14" x14ac:dyDescent="0.15">
      <c r="C56" s="76"/>
      <c r="D56" s="76"/>
    </row>
    <row r="57" spans="1:6" ht="14" x14ac:dyDescent="0.15">
      <c r="C57" s="76"/>
      <c r="D57" s="76"/>
      <c r="E57" s="40"/>
    </row>
    <row r="58" spans="1:6" ht="14" x14ac:dyDescent="0.15">
      <c r="C58" s="76"/>
      <c r="D58" s="76"/>
      <c r="E58" s="40"/>
    </row>
    <row r="59" spans="1:6" ht="14" x14ac:dyDescent="0.15">
      <c r="C59" s="76"/>
      <c r="D59" s="76"/>
      <c r="E59" s="40"/>
    </row>
    <row r="60" spans="1:6" ht="14" x14ac:dyDescent="0.15">
      <c r="C60" s="76"/>
      <c r="D60" s="76"/>
      <c r="E60" s="40"/>
    </row>
    <row r="61" spans="1:6" ht="14" x14ac:dyDescent="0.15">
      <c r="C61" s="76"/>
      <c r="D61" s="76"/>
      <c r="E61" s="40"/>
    </row>
    <row r="62" spans="1:6" ht="14" x14ac:dyDescent="0.15">
      <c r="C62" s="76"/>
      <c r="D62" s="76"/>
      <c r="E62" s="40"/>
    </row>
    <row r="63" spans="1:6" ht="14" x14ac:dyDescent="0.15">
      <c r="C63" s="76"/>
      <c r="D63" s="76"/>
      <c r="E63" s="40"/>
    </row>
    <row r="64" spans="1:6" ht="14" x14ac:dyDescent="0.15">
      <c r="C64" s="76"/>
      <c r="D64" s="76"/>
      <c r="E64" s="40"/>
    </row>
    <row r="65" spans="3:5" ht="14" x14ac:dyDescent="0.15">
      <c r="C65" s="76"/>
      <c r="D65" s="76"/>
      <c r="E65" s="40"/>
    </row>
    <row r="66" spans="3:5" ht="14" x14ac:dyDescent="0.15">
      <c r="C66" s="76"/>
      <c r="D66" s="76"/>
    </row>
    <row r="67" spans="3:5" ht="14" x14ac:dyDescent="0.15">
      <c r="C67" s="76"/>
      <c r="D67" s="76"/>
    </row>
    <row r="68" spans="3:5" ht="14" x14ac:dyDescent="0.15">
      <c r="C68" s="76"/>
      <c r="D68" s="76"/>
    </row>
    <row r="69" spans="3:5" ht="14" x14ac:dyDescent="0.15">
      <c r="C69" s="76"/>
      <c r="D69" s="76"/>
    </row>
    <row r="70" spans="3:5" ht="14" x14ac:dyDescent="0.15">
      <c r="C70" s="76"/>
      <c r="D70" s="76"/>
    </row>
    <row r="71" spans="3:5" ht="14" x14ac:dyDescent="0.15">
      <c r="C71" s="76"/>
      <c r="D71" s="76"/>
    </row>
    <row r="72" spans="3:5" ht="14" x14ac:dyDescent="0.15">
      <c r="C72" s="76"/>
      <c r="D72" s="76"/>
    </row>
    <row r="73" spans="3:5" ht="14" x14ac:dyDescent="0.15">
      <c r="C73" s="76"/>
      <c r="D73" s="76"/>
    </row>
    <row r="74" spans="3:5" ht="14" x14ac:dyDescent="0.15">
      <c r="C74" s="76"/>
      <c r="D74" s="76"/>
    </row>
    <row r="75" spans="3:5" ht="14" x14ac:dyDescent="0.15">
      <c r="C75" s="76"/>
      <c r="D75" s="76"/>
    </row>
    <row r="76" spans="3:5" ht="14" x14ac:dyDescent="0.15">
      <c r="C76" s="76"/>
      <c r="D76" s="76"/>
    </row>
    <row r="77" spans="3:5" ht="14" x14ac:dyDescent="0.15">
      <c r="C77" s="76"/>
      <c r="D77" s="76"/>
    </row>
    <row r="78" spans="3:5" ht="14" x14ac:dyDescent="0.15">
      <c r="C78" s="76"/>
      <c r="D78" s="76"/>
    </row>
    <row r="79" spans="3:5" ht="14" x14ac:dyDescent="0.15">
      <c r="C79" s="76"/>
      <c r="D79" s="76"/>
    </row>
    <row r="80" spans="3:5" ht="14" x14ac:dyDescent="0.15">
      <c r="C80" s="76"/>
      <c r="D80" s="76"/>
    </row>
    <row r="81" spans="3:4" ht="14" x14ac:dyDescent="0.15">
      <c r="C81" s="76"/>
      <c r="D81" s="76"/>
    </row>
    <row r="82" spans="3:4" ht="14" x14ac:dyDescent="0.15">
      <c r="C82" s="76"/>
      <c r="D82" s="76"/>
    </row>
    <row r="83" spans="3:4" ht="14" x14ac:dyDescent="0.15">
      <c r="C83" s="76"/>
      <c r="D83" s="76"/>
    </row>
    <row r="84" spans="3:4" ht="14" x14ac:dyDescent="0.15">
      <c r="C84" s="76"/>
      <c r="D84" s="76"/>
    </row>
    <row r="85" spans="3:4" ht="14" x14ac:dyDescent="0.15">
      <c r="C85" s="76"/>
      <c r="D85" s="76"/>
    </row>
    <row r="86" spans="3:4" ht="14" x14ac:dyDescent="0.15">
      <c r="C86" s="76"/>
      <c r="D86" s="76"/>
    </row>
    <row r="87" spans="3:4" ht="14" x14ac:dyDescent="0.15">
      <c r="C87" s="76"/>
      <c r="D87" s="76"/>
    </row>
    <row r="88" spans="3:4" ht="14" x14ac:dyDescent="0.15">
      <c r="C88" s="76"/>
      <c r="D88" s="76"/>
    </row>
    <row r="89" spans="3:4" ht="14" x14ac:dyDescent="0.15">
      <c r="C89" s="76"/>
      <c r="D89" s="76"/>
    </row>
    <row r="90" spans="3:4" ht="14" x14ac:dyDescent="0.15">
      <c r="C90" s="76"/>
      <c r="D90" s="76"/>
    </row>
    <row r="91" spans="3:4" ht="14" x14ac:dyDescent="0.15">
      <c r="C91" s="76"/>
      <c r="D91" s="76"/>
    </row>
    <row r="92" spans="3:4" ht="14" x14ac:dyDescent="0.15">
      <c r="C92" s="76"/>
      <c r="D92" s="76"/>
    </row>
    <row r="93" spans="3:4" ht="14" x14ac:dyDescent="0.15">
      <c r="C93" s="76"/>
      <c r="D93" s="76"/>
    </row>
    <row r="94" spans="3:4" ht="14" x14ac:dyDescent="0.15">
      <c r="C94" s="76"/>
      <c r="D94" s="76"/>
    </row>
    <row r="95" spans="3:4" ht="14" x14ac:dyDescent="0.15">
      <c r="C95" s="76"/>
      <c r="D95" s="76"/>
    </row>
    <row r="96" spans="3:4" ht="14" x14ac:dyDescent="0.15">
      <c r="C96" s="76"/>
      <c r="D96" s="76"/>
    </row>
    <row r="97" spans="3:4" ht="14" x14ac:dyDescent="0.15">
      <c r="C97" s="76"/>
      <c r="D97" s="76"/>
    </row>
    <row r="98" spans="3:4" ht="14" x14ac:dyDescent="0.15">
      <c r="C98" s="76"/>
      <c r="D98" s="76"/>
    </row>
    <row r="99" spans="3:4" ht="14" x14ac:dyDescent="0.15">
      <c r="C99" s="76"/>
      <c r="D99" s="76"/>
    </row>
    <row r="100" spans="3:4" ht="14" x14ac:dyDescent="0.15">
      <c r="C100" s="76"/>
      <c r="D100" s="76"/>
    </row>
    <row r="101" spans="3:4" ht="14" x14ac:dyDescent="0.15">
      <c r="C101" s="76"/>
      <c r="D101" s="76"/>
    </row>
    <row r="102" spans="3:4" ht="14" x14ac:dyDescent="0.15">
      <c r="C102" s="76"/>
      <c r="D102" s="76"/>
    </row>
    <row r="103" spans="3:4" ht="14" x14ac:dyDescent="0.15">
      <c r="C103" s="76"/>
      <c r="D103" s="76"/>
    </row>
    <row r="104" spans="3:4" ht="14" x14ac:dyDescent="0.15">
      <c r="C104" s="76"/>
      <c r="D104" s="76"/>
    </row>
    <row r="105" spans="3:4" ht="14" x14ac:dyDescent="0.15">
      <c r="C105" s="76"/>
      <c r="D105" s="76"/>
    </row>
    <row r="106" spans="3:4" ht="14" x14ac:dyDescent="0.15">
      <c r="C106" s="76"/>
      <c r="D106" s="76"/>
    </row>
    <row r="107" spans="3:4" ht="14" x14ac:dyDescent="0.15">
      <c r="C107" s="76"/>
      <c r="D107" s="76"/>
    </row>
    <row r="108" spans="3:4" ht="14" x14ac:dyDescent="0.15">
      <c r="C108" s="76"/>
      <c r="D108" s="76"/>
    </row>
    <row r="109" spans="3:4" ht="14" x14ac:dyDescent="0.15">
      <c r="C109" s="76"/>
      <c r="D109" s="76"/>
    </row>
    <row r="110" spans="3:4" ht="14" x14ac:dyDescent="0.15">
      <c r="C110" s="76"/>
      <c r="D110" s="76"/>
    </row>
    <row r="111" spans="3:4" ht="14" x14ac:dyDescent="0.15">
      <c r="C111" s="76"/>
      <c r="D111" s="76"/>
    </row>
    <row r="112" spans="3:4" ht="14" x14ac:dyDescent="0.15">
      <c r="C112" s="76"/>
      <c r="D112" s="76"/>
    </row>
    <row r="113" spans="3:4" ht="14" x14ac:dyDescent="0.15">
      <c r="C113" s="76"/>
      <c r="D113" s="76"/>
    </row>
    <row r="114" spans="3:4" ht="14" x14ac:dyDescent="0.15">
      <c r="C114" s="76"/>
      <c r="D114" s="76"/>
    </row>
    <row r="115" spans="3:4" ht="14" x14ac:dyDescent="0.15">
      <c r="C115" s="76"/>
      <c r="D115" s="76"/>
    </row>
    <row r="116" spans="3:4" ht="14" x14ac:dyDescent="0.15">
      <c r="C116" s="76"/>
      <c r="D116" s="76"/>
    </row>
    <row r="117" spans="3:4" ht="14" x14ac:dyDescent="0.15">
      <c r="C117" s="76"/>
      <c r="D117" s="76"/>
    </row>
    <row r="118" spans="3:4" ht="14" x14ac:dyDescent="0.15">
      <c r="C118" s="76"/>
      <c r="D118" s="76"/>
    </row>
    <row r="119" spans="3:4" ht="14" x14ac:dyDescent="0.15">
      <c r="C119" s="76"/>
      <c r="D119" s="76"/>
    </row>
    <row r="120" spans="3:4" ht="14" x14ac:dyDescent="0.15">
      <c r="C120" s="76"/>
      <c r="D120" s="76"/>
    </row>
    <row r="121" spans="3:4" ht="14" x14ac:dyDescent="0.15">
      <c r="C121" s="76"/>
      <c r="D121" s="76"/>
    </row>
    <row r="122" spans="3:4" ht="14" x14ac:dyDescent="0.15">
      <c r="C122" s="76"/>
      <c r="D122" s="76"/>
    </row>
    <row r="123" spans="3:4" ht="14" x14ac:dyDescent="0.15">
      <c r="C123" s="76"/>
      <c r="D123" s="76"/>
    </row>
    <row r="124" spans="3:4" ht="14" x14ac:dyDescent="0.15">
      <c r="C124" s="76"/>
      <c r="D124" s="76"/>
    </row>
    <row r="125" spans="3:4" ht="14" x14ac:dyDescent="0.15">
      <c r="C125" s="76"/>
      <c r="D125" s="76"/>
    </row>
    <row r="126" spans="3:4" ht="14" x14ac:dyDescent="0.15">
      <c r="C126" s="76"/>
      <c r="D126" s="76"/>
    </row>
    <row r="127" spans="3:4" ht="14" x14ac:dyDescent="0.15">
      <c r="C127" s="76"/>
      <c r="D127" s="76"/>
    </row>
    <row r="128" spans="3:4" ht="14" x14ac:dyDescent="0.15">
      <c r="C128" s="76"/>
      <c r="D128" s="76"/>
    </row>
    <row r="129" spans="3:4" ht="14" x14ac:dyDescent="0.15">
      <c r="C129" s="76"/>
      <c r="D129" s="76"/>
    </row>
    <row r="130" spans="3:4" ht="14" x14ac:dyDescent="0.15">
      <c r="C130" s="76"/>
      <c r="D130" s="76"/>
    </row>
    <row r="131" spans="3:4" ht="14" x14ac:dyDescent="0.15">
      <c r="C131" s="76"/>
      <c r="D131" s="76"/>
    </row>
    <row r="132" spans="3:4" ht="14" x14ac:dyDescent="0.15">
      <c r="C132" s="76"/>
      <c r="D132" s="76"/>
    </row>
    <row r="133" spans="3:4" ht="14" x14ac:dyDescent="0.15">
      <c r="C133" s="76"/>
      <c r="D133" s="76"/>
    </row>
    <row r="134" spans="3:4" ht="14" x14ac:dyDescent="0.15">
      <c r="C134" s="76"/>
      <c r="D134" s="76"/>
    </row>
    <row r="135" spans="3:4" ht="14" x14ac:dyDescent="0.15">
      <c r="C135" s="76"/>
      <c r="D135" s="76"/>
    </row>
    <row r="136" spans="3:4" ht="14" x14ac:dyDescent="0.15">
      <c r="C136" s="76"/>
      <c r="D136" s="76"/>
    </row>
    <row r="137" spans="3:4" ht="14" x14ac:dyDescent="0.15">
      <c r="C137" s="76"/>
      <c r="D137" s="76"/>
    </row>
    <row r="138" spans="3:4" ht="14" x14ac:dyDescent="0.15">
      <c r="C138" s="76"/>
      <c r="D138" s="76"/>
    </row>
    <row r="139" spans="3:4" ht="14" x14ac:dyDescent="0.15">
      <c r="C139" s="76"/>
      <c r="D139" s="76"/>
    </row>
    <row r="140" spans="3:4" ht="14" x14ac:dyDescent="0.15">
      <c r="C140" s="76"/>
      <c r="D140" s="76"/>
    </row>
    <row r="141" spans="3:4" ht="14" x14ac:dyDescent="0.15">
      <c r="C141" s="76"/>
      <c r="D141" s="76"/>
    </row>
    <row r="142" spans="3:4" ht="14" x14ac:dyDescent="0.15">
      <c r="C142" s="76"/>
      <c r="D142" s="76"/>
    </row>
    <row r="143" spans="3:4" ht="14" x14ac:dyDescent="0.15">
      <c r="C143" s="76"/>
      <c r="D143" s="76"/>
    </row>
    <row r="144" spans="3:4" ht="14" x14ac:dyDescent="0.15">
      <c r="C144" s="76"/>
      <c r="D144" s="76"/>
    </row>
    <row r="145" spans="3:4" ht="14" x14ac:dyDescent="0.15">
      <c r="C145" s="76"/>
      <c r="D145" s="76"/>
    </row>
    <row r="146" spans="3:4" ht="14" x14ac:dyDescent="0.15">
      <c r="C146" s="76"/>
      <c r="D146" s="76"/>
    </row>
    <row r="147" spans="3:4" ht="14" x14ac:dyDescent="0.15">
      <c r="C147" s="76"/>
      <c r="D147" s="76"/>
    </row>
    <row r="148" spans="3:4" ht="14" x14ac:dyDescent="0.15">
      <c r="C148" s="76"/>
      <c r="D148" s="76"/>
    </row>
    <row r="149" spans="3:4" ht="14" x14ac:dyDescent="0.15">
      <c r="C149" s="76"/>
      <c r="D149" s="76"/>
    </row>
    <row r="150" spans="3:4" ht="14" x14ac:dyDescent="0.15">
      <c r="C150" s="76"/>
      <c r="D150" s="76"/>
    </row>
    <row r="151" spans="3:4" ht="14" x14ac:dyDescent="0.15">
      <c r="C151" s="76"/>
      <c r="D151" s="76"/>
    </row>
    <row r="152" spans="3:4" ht="14" x14ac:dyDescent="0.15">
      <c r="C152" s="76"/>
      <c r="D152" s="76"/>
    </row>
    <row r="153" spans="3:4" ht="14" x14ac:dyDescent="0.15">
      <c r="C153" s="76"/>
      <c r="D153" s="76"/>
    </row>
    <row r="154" spans="3:4" ht="14" x14ac:dyDescent="0.15">
      <c r="C154" s="76"/>
      <c r="D154" s="76"/>
    </row>
    <row r="155" spans="3:4" ht="14" x14ac:dyDescent="0.15">
      <c r="C155" s="76"/>
      <c r="D155" s="76"/>
    </row>
    <row r="156" spans="3:4" ht="14" x14ac:dyDescent="0.15">
      <c r="C156" s="76"/>
      <c r="D156" s="76"/>
    </row>
    <row r="157" spans="3:4" ht="14" x14ac:dyDescent="0.15">
      <c r="C157" s="76"/>
      <c r="D157" s="76"/>
    </row>
    <row r="158" spans="3:4" ht="14" x14ac:dyDescent="0.15">
      <c r="C158" s="76"/>
      <c r="D158" s="76"/>
    </row>
    <row r="159" spans="3:4" ht="14" x14ac:dyDescent="0.15">
      <c r="C159" s="76"/>
      <c r="D159" s="76"/>
    </row>
    <row r="160" spans="3:4" ht="14" x14ac:dyDescent="0.15">
      <c r="C160" s="76"/>
      <c r="D160" s="76"/>
    </row>
    <row r="161" spans="3:4" ht="14" x14ac:dyDescent="0.15">
      <c r="C161" s="76"/>
      <c r="D161" s="76"/>
    </row>
    <row r="162" spans="3:4" ht="14" x14ac:dyDescent="0.15">
      <c r="C162" s="76"/>
      <c r="D162" s="76"/>
    </row>
    <row r="163" spans="3:4" ht="14" x14ac:dyDescent="0.15">
      <c r="C163" s="76"/>
      <c r="D163" s="76"/>
    </row>
    <row r="164" spans="3:4" ht="14" x14ac:dyDescent="0.15">
      <c r="C164" s="76"/>
      <c r="D164" s="76"/>
    </row>
    <row r="165" spans="3:4" ht="14" x14ac:dyDescent="0.15">
      <c r="C165" s="76"/>
      <c r="D165" s="76"/>
    </row>
    <row r="166" spans="3:4" ht="14" x14ac:dyDescent="0.15">
      <c r="C166" s="76"/>
      <c r="D166" s="76"/>
    </row>
    <row r="167" spans="3:4" ht="14" x14ac:dyDescent="0.15">
      <c r="C167" s="76"/>
      <c r="D167" s="76"/>
    </row>
    <row r="168" spans="3:4" ht="14" x14ac:dyDescent="0.15">
      <c r="C168" s="76"/>
      <c r="D168" s="76"/>
    </row>
    <row r="169" spans="3:4" ht="14" x14ac:dyDescent="0.15">
      <c r="C169" s="76"/>
      <c r="D169" s="76"/>
    </row>
    <row r="170" spans="3:4" ht="14" x14ac:dyDescent="0.15">
      <c r="C170" s="76"/>
      <c r="D170" s="76"/>
    </row>
    <row r="171" spans="3:4" ht="14" x14ac:dyDescent="0.15">
      <c r="C171" s="76"/>
      <c r="D171" s="76"/>
    </row>
    <row r="172" spans="3:4" ht="14" x14ac:dyDescent="0.15">
      <c r="C172" s="76"/>
      <c r="D172" s="76"/>
    </row>
    <row r="173" spans="3:4" ht="14" x14ac:dyDescent="0.15">
      <c r="C173" s="76"/>
      <c r="D173" s="76"/>
    </row>
    <row r="174" spans="3:4" ht="14" x14ac:dyDescent="0.15">
      <c r="C174" s="76"/>
      <c r="D174" s="76"/>
    </row>
    <row r="175" spans="3:4" ht="14" x14ac:dyDescent="0.15">
      <c r="C175" s="76"/>
      <c r="D175" s="76"/>
    </row>
    <row r="176" spans="3:4" ht="14" x14ac:dyDescent="0.15">
      <c r="C176" s="76"/>
      <c r="D176" s="76"/>
    </row>
    <row r="177" spans="3:4" ht="14" x14ac:dyDescent="0.15">
      <c r="C177" s="76"/>
      <c r="D177" s="76"/>
    </row>
    <row r="178" spans="3:4" ht="14" x14ac:dyDescent="0.15">
      <c r="C178" s="76"/>
      <c r="D178" s="76"/>
    </row>
    <row r="179" spans="3:4" ht="14" x14ac:dyDescent="0.15">
      <c r="C179" s="76"/>
      <c r="D179" s="76"/>
    </row>
    <row r="180" spans="3:4" ht="14" x14ac:dyDescent="0.15">
      <c r="C180" s="76"/>
      <c r="D180" s="76"/>
    </row>
    <row r="181" spans="3:4" ht="14" x14ac:dyDescent="0.15">
      <c r="C181" s="76"/>
      <c r="D181" s="76"/>
    </row>
    <row r="182" spans="3:4" ht="14" x14ac:dyDescent="0.15">
      <c r="C182" s="76"/>
      <c r="D182" s="76"/>
    </row>
    <row r="183" spans="3:4" ht="14" x14ac:dyDescent="0.15">
      <c r="C183" s="76"/>
      <c r="D183" s="76"/>
    </row>
    <row r="184" spans="3:4" ht="14" x14ac:dyDescent="0.15">
      <c r="C184" s="76"/>
      <c r="D184" s="76"/>
    </row>
    <row r="185" spans="3:4" ht="14" x14ac:dyDescent="0.15">
      <c r="C185" s="76"/>
      <c r="D185" s="76"/>
    </row>
    <row r="186" spans="3:4" ht="14" x14ac:dyDescent="0.15">
      <c r="C186" s="76"/>
      <c r="D186" s="76"/>
    </row>
    <row r="187" spans="3:4" ht="14" x14ac:dyDescent="0.15">
      <c r="C187" s="76"/>
      <c r="D187" s="76"/>
    </row>
    <row r="188" spans="3:4" ht="14" x14ac:dyDescent="0.15">
      <c r="C188" s="76"/>
      <c r="D188" s="76"/>
    </row>
    <row r="189" spans="3:4" ht="14" x14ac:dyDescent="0.15">
      <c r="C189" s="76"/>
      <c r="D189" s="76"/>
    </row>
    <row r="190" spans="3:4" ht="14" x14ac:dyDescent="0.15">
      <c r="C190" s="76"/>
      <c r="D190" s="76"/>
    </row>
    <row r="191" spans="3:4" ht="14" x14ac:dyDescent="0.15">
      <c r="C191" s="76"/>
      <c r="D191" s="76"/>
    </row>
    <row r="192" spans="3:4" ht="14" x14ac:dyDescent="0.15">
      <c r="C192" s="76"/>
      <c r="D192" s="76"/>
    </row>
    <row r="193" spans="3:4" ht="14" x14ac:dyDescent="0.15">
      <c r="C193" s="76"/>
      <c r="D193" s="76"/>
    </row>
    <row r="194" spans="3:4" ht="14" x14ac:dyDescent="0.15">
      <c r="C194" s="76"/>
      <c r="D194" s="76"/>
    </row>
    <row r="195" spans="3:4" ht="14" x14ac:dyDescent="0.15">
      <c r="C195" s="76"/>
      <c r="D195" s="76"/>
    </row>
    <row r="196" spans="3:4" ht="14" x14ac:dyDescent="0.15">
      <c r="C196" s="76"/>
      <c r="D196" s="76"/>
    </row>
    <row r="197" spans="3:4" ht="14" x14ac:dyDescent="0.15">
      <c r="C197" s="76"/>
      <c r="D197" s="76"/>
    </row>
    <row r="198" spans="3:4" ht="14" x14ac:dyDescent="0.15">
      <c r="C198" s="76"/>
      <c r="D198" s="76"/>
    </row>
    <row r="199" spans="3:4" ht="14" x14ac:dyDescent="0.15">
      <c r="C199" s="76"/>
      <c r="D199" s="76"/>
    </row>
    <row r="200" spans="3:4" ht="14" x14ac:dyDescent="0.15">
      <c r="C200" s="76"/>
      <c r="D200" s="76"/>
    </row>
    <row r="201" spans="3:4" ht="14" x14ac:dyDescent="0.15">
      <c r="C201" s="76"/>
      <c r="D201" s="76"/>
    </row>
    <row r="202" spans="3:4" ht="14" x14ac:dyDescent="0.15">
      <c r="C202" s="76"/>
      <c r="D202" s="76"/>
    </row>
    <row r="203" spans="3:4" ht="14" x14ac:dyDescent="0.15">
      <c r="C203" s="76"/>
      <c r="D203" s="76"/>
    </row>
    <row r="204" spans="3:4" ht="14" x14ac:dyDescent="0.15">
      <c r="C204" s="76"/>
      <c r="D204" s="76"/>
    </row>
    <row r="205" spans="3:4" ht="14" x14ac:dyDescent="0.15">
      <c r="C205" s="76"/>
      <c r="D205" s="76"/>
    </row>
    <row r="206" spans="3:4" ht="14" x14ac:dyDescent="0.15">
      <c r="C206" s="76"/>
      <c r="D206" s="76"/>
    </row>
    <row r="207" spans="3:4" ht="14" x14ac:dyDescent="0.15">
      <c r="C207" s="76"/>
      <c r="D207" s="76"/>
    </row>
    <row r="208" spans="3:4" ht="14" x14ac:dyDescent="0.15">
      <c r="C208" s="76"/>
      <c r="D208" s="76"/>
    </row>
    <row r="209" spans="3:4" ht="14" x14ac:dyDescent="0.15">
      <c r="C209" s="76"/>
      <c r="D209" s="76"/>
    </row>
    <row r="210" spans="3:4" ht="14" x14ac:dyDescent="0.15">
      <c r="C210" s="76"/>
      <c r="D210" s="76"/>
    </row>
    <row r="211" spans="3:4" ht="14" x14ac:dyDescent="0.15">
      <c r="C211" s="76"/>
      <c r="D211" s="76"/>
    </row>
    <row r="212" spans="3:4" ht="14" x14ac:dyDescent="0.15">
      <c r="C212" s="76"/>
      <c r="D212" s="76"/>
    </row>
    <row r="213" spans="3:4" ht="14" x14ac:dyDescent="0.15">
      <c r="C213" s="76"/>
      <c r="D213" s="76"/>
    </row>
    <row r="214" spans="3:4" ht="14" x14ac:dyDescent="0.15">
      <c r="C214" s="76"/>
      <c r="D214" s="76"/>
    </row>
    <row r="215" spans="3:4" ht="14" x14ac:dyDescent="0.15">
      <c r="C215" s="76"/>
      <c r="D215" s="76"/>
    </row>
    <row r="216" spans="3:4" ht="14" x14ac:dyDescent="0.15">
      <c r="C216" s="76"/>
      <c r="D216" s="76"/>
    </row>
    <row r="217" spans="3:4" ht="14" x14ac:dyDescent="0.15">
      <c r="C217" s="76"/>
      <c r="D217" s="76"/>
    </row>
    <row r="218" spans="3:4" ht="14" x14ac:dyDescent="0.15">
      <c r="C218" s="76"/>
      <c r="D218" s="76"/>
    </row>
    <row r="219" spans="3:4" ht="14" x14ac:dyDescent="0.15">
      <c r="C219" s="76"/>
      <c r="D219" s="76"/>
    </row>
    <row r="220" spans="3:4" ht="14" x14ac:dyDescent="0.15">
      <c r="C220" s="76"/>
      <c r="D220" s="76"/>
    </row>
    <row r="221" spans="3:4" ht="14" x14ac:dyDescent="0.15">
      <c r="C221" s="76"/>
      <c r="D221" s="76"/>
    </row>
    <row r="222" spans="3:4" ht="14" x14ac:dyDescent="0.15">
      <c r="C222" s="76"/>
      <c r="D222" s="76"/>
    </row>
    <row r="223" spans="3:4" ht="14" x14ac:dyDescent="0.15">
      <c r="C223" s="76"/>
      <c r="D223" s="76"/>
    </row>
    <row r="224" spans="3:4" ht="14" x14ac:dyDescent="0.15">
      <c r="C224" s="76"/>
      <c r="D224" s="76"/>
    </row>
    <row r="225" spans="3:4" ht="14" x14ac:dyDescent="0.15">
      <c r="C225" s="76"/>
      <c r="D225" s="76"/>
    </row>
    <row r="226" spans="3:4" ht="14" x14ac:dyDescent="0.15">
      <c r="C226" s="76"/>
      <c r="D226" s="76"/>
    </row>
    <row r="227" spans="3:4" ht="14" x14ac:dyDescent="0.15">
      <c r="C227" s="76"/>
      <c r="D227" s="76"/>
    </row>
    <row r="228" spans="3:4" ht="14" x14ac:dyDescent="0.15">
      <c r="C228" s="76"/>
      <c r="D228" s="76"/>
    </row>
  </sheetData>
  <mergeCells count="4">
    <mergeCell ref="A5:D6"/>
    <mergeCell ref="A7:D9"/>
    <mergeCell ref="C11:D11"/>
    <mergeCell ref="C12:D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BD954-BBEE-7B4E-8DAF-3D5F5E3CCEE8}">
  <dimension ref="A1:M28"/>
  <sheetViews>
    <sheetView tabSelected="1" workbookViewId="0">
      <selection activeCell="G28" sqref="G28"/>
    </sheetView>
  </sheetViews>
  <sheetFormatPr baseColWidth="10" defaultRowHeight="15" x14ac:dyDescent="0.2"/>
  <cols>
    <col min="1" max="1" width="10.83203125" style="195"/>
    <col min="2" max="2" width="15" style="195" customWidth="1"/>
    <col min="3" max="16384" width="10.83203125" style="195"/>
  </cols>
  <sheetData>
    <row r="1" spans="1:13" x14ac:dyDescent="0.2">
      <c r="A1" s="195" t="s">
        <v>72</v>
      </c>
    </row>
    <row r="2" spans="1:13" ht="16" x14ac:dyDescent="0.2">
      <c r="A2" s="92" t="s">
        <v>49</v>
      </c>
      <c r="B2" s="92" t="s">
        <v>50</v>
      </c>
      <c r="C2" s="92" t="s">
        <v>51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13" ht="16" x14ac:dyDescent="0.2">
      <c r="A3" s="93" t="s">
        <v>52</v>
      </c>
      <c r="B3" s="94">
        <v>3348825763</v>
      </c>
      <c r="C3" s="95">
        <v>0.29599999999999999</v>
      </c>
      <c r="D3" s="220"/>
      <c r="E3" s="220"/>
      <c r="F3" s="219"/>
      <c r="G3" s="219"/>
      <c r="H3" s="219"/>
      <c r="I3" s="219"/>
      <c r="J3" s="219"/>
      <c r="K3" s="219"/>
      <c r="L3" s="219"/>
      <c r="M3" s="219"/>
    </row>
    <row r="4" spans="1:13" ht="16" x14ac:dyDescent="0.2">
      <c r="A4" s="96" t="s">
        <v>53</v>
      </c>
      <c r="B4" s="97">
        <v>2673525213</v>
      </c>
      <c r="C4" s="98">
        <v>0.23599999999999999</v>
      </c>
      <c r="D4" s="219"/>
      <c r="E4" s="220"/>
      <c r="F4" s="219"/>
      <c r="G4" s="219"/>
      <c r="H4" s="219"/>
      <c r="I4" s="219"/>
      <c r="J4" s="219"/>
      <c r="K4" s="219"/>
      <c r="L4" s="219"/>
      <c r="M4" s="219"/>
    </row>
    <row r="5" spans="1:13" ht="16" x14ac:dyDescent="0.2">
      <c r="A5" s="93" t="s">
        <v>54</v>
      </c>
      <c r="B5" s="94">
        <v>1954551418</v>
      </c>
      <c r="C5" s="95">
        <v>0.17299999999999999</v>
      </c>
      <c r="D5" s="219"/>
      <c r="E5" s="219"/>
      <c r="F5" s="219"/>
      <c r="G5" s="219"/>
      <c r="H5" s="219"/>
      <c r="I5" s="219"/>
      <c r="J5" s="219"/>
      <c r="K5" s="219"/>
      <c r="L5" s="219"/>
      <c r="M5" s="219"/>
    </row>
    <row r="6" spans="1:13" ht="16" x14ac:dyDescent="0.2">
      <c r="A6" s="96" t="s">
        <v>55</v>
      </c>
      <c r="B6" s="97">
        <v>1942604594</v>
      </c>
      <c r="C6" s="98">
        <v>0.17199999999999999</v>
      </c>
      <c r="D6" s="219"/>
      <c r="E6" s="219"/>
      <c r="F6" s="219"/>
      <c r="G6" s="219"/>
      <c r="H6" s="219"/>
      <c r="I6" s="219"/>
      <c r="J6" s="219"/>
      <c r="K6" s="219"/>
      <c r="L6" s="219"/>
      <c r="M6" s="219"/>
    </row>
    <row r="7" spans="1:13" ht="16" x14ac:dyDescent="0.2">
      <c r="A7" s="93" t="s">
        <v>56</v>
      </c>
      <c r="B7" s="94">
        <v>245086047</v>
      </c>
      <c r="C7" s="95">
        <v>2.1999999999999999E-2</v>
      </c>
      <c r="D7" s="219"/>
      <c r="E7" s="219"/>
      <c r="F7" s="219"/>
      <c r="G7" s="219"/>
      <c r="H7" s="219"/>
      <c r="I7" s="219"/>
      <c r="J7" s="219"/>
      <c r="K7" s="219"/>
      <c r="L7" s="219"/>
      <c r="M7" s="219"/>
    </row>
    <row r="8" spans="1:13" ht="16" x14ac:dyDescent="0.2">
      <c r="A8" s="96" t="s">
        <v>57</v>
      </c>
      <c r="B8" s="97">
        <v>179030659</v>
      </c>
      <c r="C8" s="98">
        <v>1.6E-2</v>
      </c>
      <c r="D8" s="219"/>
      <c r="E8" s="219"/>
      <c r="F8" s="219"/>
      <c r="G8" s="219"/>
      <c r="H8" s="219"/>
      <c r="I8" s="219"/>
      <c r="J8" s="219"/>
      <c r="K8" s="219"/>
      <c r="L8" s="219"/>
      <c r="M8" s="219"/>
    </row>
    <row r="9" spans="1:13" ht="16" x14ac:dyDescent="0.2">
      <c r="A9" s="93" t="s">
        <v>58</v>
      </c>
      <c r="B9" s="94">
        <v>154539697</v>
      </c>
      <c r="C9" s="95">
        <v>1.4E-2</v>
      </c>
      <c r="D9" s="219"/>
      <c r="E9" s="219"/>
      <c r="F9" s="219"/>
      <c r="G9" s="219"/>
      <c r="H9" s="219"/>
      <c r="I9" s="219"/>
      <c r="J9" s="219"/>
      <c r="K9" s="219"/>
      <c r="L9" s="219"/>
      <c r="M9" s="219"/>
    </row>
    <row r="10" spans="1:13" ht="16" x14ac:dyDescent="0.2">
      <c r="A10" s="96" t="s">
        <v>59</v>
      </c>
      <c r="B10" s="97">
        <v>132109498</v>
      </c>
      <c r="C10" s="98">
        <v>1.2E-2</v>
      </c>
      <c r="D10" s="219"/>
      <c r="E10" s="219"/>
      <c r="F10" s="219"/>
      <c r="G10" s="219"/>
      <c r="H10" s="219"/>
      <c r="I10" s="219"/>
      <c r="J10" s="219"/>
      <c r="K10" s="219"/>
      <c r="L10" s="219"/>
      <c r="M10" s="219"/>
    </row>
    <row r="11" spans="1:13" ht="16" x14ac:dyDescent="0.2">
      <c r="A11" s="93" t="s">
        <v>60</v>
      </c>
      <c r="B11" s="94">
        <v>122194670</v>
      </c>
      <c r="C11" s="95">
        <v>1.0999999999999999E-2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</row>
    <row r="12" spans="1:13" ht="16" x14ac:dyDescent="0.2">
      <c r="A12" s="96" t="s">
        <v>61</v>
      </c>
      <c r="B12" s="97">
        <v>115402270</v>
      </c>
      <c r="C12" s="98">
        <v>0.01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</row>
    <row r="13" spans="1:13" ht="16" x14ac:dyDescent="0.2">
      <c r="A13" s="93" t="s">
        <v>62</v>
      </c>
      <c r="B13" s="94">
        <v>108603787</v>
      </c>
      <c r="C13" s="95">
        <v>0.01</v>
      </c>
      <c r="D13" s="219"/>
      <c r="E13" s="219"/>
      <c r="F13" s="219"/>
      <c r="G13" s="219"/>
      <c r="H13" s="219"/>
      <c r="I13" s="219"/>
      <c r="J13" s="219"/>
      <c r="K13" s="219"/>
      <c r="L13" s="219"/>
      <c r="M13" s="219"/>
    </row>
    <row r="14" spans="1:13" ht="16" x14ac:dyDescent="0.2">
      <c r="A14" s="96" t="s">
        <v>63</v>
      </c>
      <c r="B14" s="97">
        <v>106783653</v>
      </c>
      <c r="C14" s="98">
        <v>8.9999999999999993E-3</v>
      </c>
      <c r="D14" s="219"/>
      <c r="E14" s="219"/>
      <c r="F14" s="219"/>
      <c r="G14" s="219"/>
      <c r="H14" s="219"/>
      <c r="I14" s="219"/>
      <c r="J14" s="219"/>
      <c r="K14" s="219"/>
      <c r="L14" s="219"/>
      <c r="M14" s="219"/>
    </row>
    <row r="15" spans="1:13" ht="16" x14ac:dyDescent="0.2">
      <c r="A15" s="93" t="s">
        <v>64</v>
      </c>
      <c r="B15" s="94">
        <v>70189905</v>
      </c>
      <c r="C15" s="95">
        <v>6.0000000000000001E-3</v>
      </c>
      <c r="D15" s="219"/>
      <c r="E15" s="219"/>
      <c r="F15" s="219"/>
      <c r="G15" s="219"/>
      <c r="H15" s="219"/>
      <c r="I15" s="219"/>
      <c r="J15" s="219"/>
      <c r="K15" s="219"/>
      <c r="L15" s="219"/>
      <c r="M15" s="219"/>
    </row>
    <row r="16" spans="1:13" ht="16" x14ac:dyDescent="0.2">
      <c r="A16" s="96" t="s">
        <v>65</v>
      </c>
      <c r="B16" s="97">
        <v>64658844</v>
      </c>
      <c r="C16" s="98">
        <v>6.0000000000000001E-3</v>
      </c>
      <c r="D16" s="219"/>
      <c r="E16" s="219"/>
      <c r="F16" s="219"/>
      <c r="G16" s="219"/>
      <c r="H16" s="219"/>
      <c r="I16" s="219"/>
      <c r="J16" s="219"/>
      <c r="K16" s="219"/>
      <c r="L16" s="219"/>
      <c r="M16" s="219"/>
    </row>
    <row r="17" spans="1:13" ht="16" x14ac:dyDescent="0.2">
      <c r="A17" s="93" t="s">
        <v>66</v>
      </c>
      <c r="B17" s="94">
        <v>61020305</v>
      </c>
      <c r="C17" s="95">
        <v>5.0000000000000001E-3</v>
      </c>
      <c r="D17" s="219"/>
      <c r="E17" s="219"/>
      <c r="F17" s="219"/>
      <c r="G17" s="219"/>
      <c r="H17" s="219"/>
      <c r="I17" s="219"/>
      <c r="J17" s="219"/>
      <c r="K17" s="219"/>
      <c r="L17" s="219"/>
      <c r="M17" s="219"/>
    </row>
    <row r="18" spans="1:13" ht="16" x14ac:dyDescent="0.2">
      <c r="A18" s="96" t="s">
        <v>67</v>
      </c>
      <c r="B18" s="97">
        <v>40680820</v>
      </c>
      <c r="C18" s="98">
        <v>4.0000000000000001E-3</v>
      </c>
      <c r="D18" s="219"/>
      <c r="E18" s="219"/>
      <c r="F18" s="219"/>
      <c r="G18" s="219"/>
      <c r="H18" s="219"/>
      <c r="I18" s="219"/>
      <c r="J18" s="219"/>
      <c r="K18" s="219"/>
      <c r="L18" s="219"/>
      <c r="M18" s="219"/>
    </row>
    <row r="19" spans="1:13" ht="16" x14ac:dyDescent="0.2">
      <c r="A19" s="93" t="s">
        <v>68</v>
      </c>
      <c r="B19" s="94">
        <v>6285611</v>
      </c>
      <c r="C19" s="95">
        <v>1E-3</v>
      </c>
      <c r="D19" s="219"/>
      <c r="E19" s="219"/>
      <c r="F19" s="219"/>
      <c r="G19" s="219"/>
      <c r="H19" s="219"/>
      <c r="I19" s="219"/>
      <c r="J19" s="219"/>
      <c r="K19" s="219"/>
      <c r="L19" s="219"/>
      <c r="M19" s="219"/>
    </row>
    <row r="20" spans="1:13" ht="16" x14ac:dyDescent="0.2">
      <c r="A20" s="96" t="s">
        <v>69</v>
      </c>
      <c r="B20" s="97">
        <v>2280</v>
      </c>
      <c r="C20" s="98">
        <v>0</v>
      </c>
      <c r="D20" s="219"/>
      <c r="E20" s="219"/>
      <c r="F20" s="219"/>
      <c r="G20" s="219"/>
      <c r="H20" s="219"/>
      <c r="I20" s="219"/>
      <c r="J20" s="219"/>
      <c r="K20" s="219"/>
      <c r="L20" s="219"/>
      <c r="M20" s="219"/>
    </row>
    <row r="21" spans="1:13" ht="16" x14ac:dyDescent="0.2">
      <c r="A21" s="93" t="s">
        <v>70</v>
      </c>
      <c r="B21" s="94">
        <v>355</v>
      </c>
      <c r="C21" s="95">
        <v>0</v>
      </c>
      <c r="D21" s="219"/>
      <c r="E21" s="219"/>
      <c r="F21" s="219"/>
      <c r="G21" s="219"/>
      <c r="H21" s="219"/>
      <c r="I21" s="219"/>
      <c r="J21" s="219"/>
      <c r="K21" s="219"/>
      <c r="L21" s="219"/>
      <c r="M21" s="219"/>
    </row>
    <row r="22" spans="1:13" ht="16" x14ac:dyDescent="0.2">
      <c r="A22" s="96" t="s">
        <v>71</v>
      </c>
      <c r="B22" s="97">
        <v>11326095389</v>
      </c>
      <c r="C22" s="96"/>
      <c r="D22" s="219"/>
      <c r="E22" s="219"/>
      <c r="F22" s="219"/>
      <c r="G22" s="219"/>
      <c r="H22" s="219"/>
      <c r="I22" s="219"/>
      <c r="J22" s="219"/>
      <c r="K22" s="219"/>
      <c r="L22" s="219"/>
      <c r="M22" s="219"/>
    </row>
    <row r="23" spans="1:13" ht="16" x14ac:dyDescent="0.2">
      <c r="A23" s="219"/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</row>
    <row r="24" spans="1:13" ht="16" x14ac:dyDescent="0.2">
      <c r="A24" s="219"/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</row>
    <row r="25" spans="1:13" ht="16" x14ac:dyDescent="0.2">
      <c r="A25" s="219"/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</row>
    <row r="26" spans="1:13" ht="16" x14ac:dyDescent="0.2">
      <c r="A26" s="219"/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</row>
    <row r="27" spans="1:13" ht="16" x14ac:dyDescent="0.2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</row>
    <row r="28" spans="1:13" ht="16" x14ac:dyDescent="0.2">
      <c r="A28" s="219"/>
      <c r="B28" s="219"/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HISTORICAL IMPORTS</vt:lpstr>
      <vt:lpstr>HISTORICAL OIL IMPORTS</vt:lpstr>
      <vt:lpstr>HISTORICAL EXPORTS</vt:lpstr>
      <vt:lpstr>HISTORICAL OIL EXPORTS</vt:lpstr>
      <vt:lpstr>Export Destination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Katherine Cifuentes Martinez</dc:creator>
  <cp:lastModifiedBy>Nicolas Escandon</cp:lastModifiedBy>
  <dcterms:created xsi:type="dcterms:W3CDTF">2023-06-29T18:23:09Z</dcterms:created>
  <dcterms:modified xsi:type="dcterms:W3CDTF">2023-10-01T13:38:32Z</dcterms:modified>
</cp:coreProperties>
</file>